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8" i="1"/>
  <c r="J339" s="1"/>
  <c r="J340" s="1"/>
  <c r="J341" s="1"/>
  <c r="J342" s="1"/>
  <c r="J343" s="1"/>
  <c r="J344" s="1"/>
  <c r="J345" s="1"/>
  <c r="J346" s="1"/>
  <c r="J347" s="1"/>
  <c r="J348" s="1"/>
  <c r="J349" s="1"/>
  <c r="J350" s="1"/>
  <c r="I338"/>
  <c r="I339"/>
  <c r="I340"/>
  <c r="I341"/>
  <c r="I342"/>
  <c r="I343"/>
  <c r="I344"/>
  <c r="I345"/>
  <c r="I346"/>
  <c r="I347"/>
  <c r="I348"/>
  <c r="I349"/>
  <c r="I350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<sst xmlns="http://schemas.openxmlformats.org/spreadsheetml/2006/main" count="2467" uniqueCount="1593">
  <si>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</si>
  <si>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</si>
  <si>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</si>
  <si>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</si>
  <si>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</si>
  <si>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</si>
  <si>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</si>
  <si>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</si>
  <si>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</si>
  <si>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</si>
  <si>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</si>
  <si>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</si>
  <si>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</si>
  <si>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</si>
  <si>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</si>
  <si>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</si>
  <si>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</si>
  <si>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</si>
  <si>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</si>
  <si>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</si>
  <si>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</si>
  <si>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</si>
  <si>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</si>
  <si>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</si>
  <si>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</si>
  <si>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</si>
  <si>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</si>
  <si>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</si>
  <si>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</si>
  <si>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</si>
  <si>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</si>
  <si>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</si>
  <si>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</si>
  <si>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</si>
  <si>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</si>
  <si>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</si>
  <si>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</si>
  <si>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</si>
  <si>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</si>
  <si>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</si>
  <si>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</si>
  <si>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</si>
  <si>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</si>
  <si>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</si>
  <si>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</si>
  <si>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</si>
  <si>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</si>
  <si>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</si>
  <si>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</si>
  <si>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</si>
  <si>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</si>
  <si>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</si>
  <si>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</si>
  <si>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</si>
  <si>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</si>
  <si>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</si>
  <si>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</si>
  <si>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</si>
  <si>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</si>
  <si>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</si>
  <si>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</si>
  <si>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</si>
  <si>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</si>
  <si>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</si>
  <si>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</si>
  <si>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</si>
  <si>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</si>
  <si>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</si>
  <si>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</si>
  <si>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</si>
  <si>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</si>
  <si>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</si>
  <si>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</si>
  <si>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</si>
  <si>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</si>
  <si>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</si>
  <si>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</si>
  <si>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</si>
  <si>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</si>
  <si>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</si>
  <si>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</si>
  <si>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</si>
  <si>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</si>
  <si>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</si>
  <si>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</si>
  <si>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</si>
  <si>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</si>
  <si>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</si>
  <si>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</si>
  <si>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</si>
  <si>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</si>
  <si>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</si>
  <si>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</si>
  <si>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</si>
  <si>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</si>
  <si>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</si>
  <si>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</si>
  <si>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</si>
  <si>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</si>
  <si>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</si>
  <si>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</si>
  <si>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</si>
  <si>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</si>
  <si>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</si>
  <si>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</si>
  <si>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</si>
  <si>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</si>
  <si>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</si>
  <si>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</si>
  <si>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</si>
  <si>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</si>
  <si>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</si>
  <si>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</si>
  <si>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</si>
  <si>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</si>
  <si>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</si>
  <si>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</si>
  <si>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</si>
  <si>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</si>
  <si>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</si>
  <si>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</si>
  <si>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</si>
  <si>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</si>
  <si>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</si>
  <si>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</si>
  <si>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</si>
  <si>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</si>
  <si>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</si>
  <si>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</si>
  <si>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</si>
  <si>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</si>
  <si>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</si>
  <si>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</si>
  <si>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</si>
  <si>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</si>
  <si>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</si>
  <si>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</si>
  <si>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</si>
  <si>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</si>
  <si>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</si>
  <si>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</si>
  <si>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</si>
  <si>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</si>
  <si>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</si>
  <si>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</si>
  <si>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</si>
  <si>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</si>
  <si>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</si>
  <si>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</si>
  <si>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</si>
  <si>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</si>
  <si>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</si>
  <si>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</si>
  <si>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</si>
  <si>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</si>
  <si>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</si>
  <si>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</si>
  <si>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</si>
  <si>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</si>
  <si>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</si>
  <si>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</si>
  <si>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</si>
  <si>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</si>
  <si>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</si>
  <si>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</si>
  <si>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</si>
  <si>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</si>
  <si>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</si>
  <si>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</si>
  <si>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</si>
  <si>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</si>
  <si>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</si>
  <si>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</si>
  <si>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</si>
  <si>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</si>
  <si>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</si>
  <si>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</si>
  <si>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</si>
  <si>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</si>
  <si>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</si>
  <si>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</si>
  <si>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</si>
  <si>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</si>
  <si>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</si>
  <si>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</si>
  <si>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</si>
  <si>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</si>
  <si>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</si>
  <si>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</si>
  <si>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</si>
  <si>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</si>
  <si>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</si>
  <si>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</si>
  <si>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</si>
  <si>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</si>
  <si>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</si>
  <si>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</si>
  <si>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</si>
  <si>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</si>
  <si>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</si>
  <si>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</si>
  <si>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</si>
  <si>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</si>
  <si>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</si>
  <si>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</si>
  <si>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</si>
  <si>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</si>
  <si>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</si>
  <si>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</si>
  <si>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</si>
  <si>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</si>
  <si>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</si>
  <si>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</si>
  <si>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</si>
  <si>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</si>
  <si>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</si>
  <si>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</si>
  <si>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</si>
  <si>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</si>
  <si>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</si>
  <si>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</si>
  <si>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</si>
  <si>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</si>
  <si>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</si>
  <si>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</si>
  <si>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</si>
  <si>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</si>
  <si>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</si>
  <si>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</si>
  <si>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</si>
  <si>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</si>
  <si>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</si>
  <si>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</si>
  <si>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</si>
  <si>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</si>
  <si>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</si>
  <si>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</si>
  <si>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</si>
  <si>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</si>
  <si>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</si>
  <si>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</si>
  <si>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</si>
  <si>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</si>
  <si>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</si>
  <si>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</si>
  <si>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</si>
  <si>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</si>
  <si>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</si>
  <si>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</si>
  <si>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</si>
  <si>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</si>
  <si>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</si>
  <si>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</si>
  <si>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</si>
  <si>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</si>
  <si>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</si>
  <si>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</si>
  <si>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</si>
  <si>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</si>
  <si>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</si>
  <si>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</si>
  <si>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</si>
  <si>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</si>
  <si>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</si>
  <si>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</si>
  <si>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</si>
  <si>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</si>
  <si>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</si>
  <si>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</si>
  <si>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</si>
  <si>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</si>
  <si>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</si>
  <si>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</si>
  <si>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</si>
  <si>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</si>
  <si>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</si>
  <si>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</si>
  <si>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</si>
  <si>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</si>
  <si>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</si>
  <si>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</si>
  <si>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</si>
  <si>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</si>
  <si>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</si>
  <si>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</si>
  <si>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</si>
  <si>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</si>
  <si>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</si>
  <si>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</si>
  <si>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</si>
  <si>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</si>
  <si>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</si>
  <si>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</si>
  <si>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</si>
  <si>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</si>
  <si>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</si>
  <si>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</si>
  <si>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</si>
  <si>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</si>
  <si>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</si>
  <si>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</si>
  <si>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</si>
  <si>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</si>
  <si>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</si>
  <si>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</si>
  <si>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</si>
  <si>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</si>
  <si>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</si>
  <si>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</si>
  <si>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</si>
  <si>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</si>
  <si>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</si>
  <si>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</si>
  <si>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</si>
  <si>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</si>
  <si>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</si>
  <si>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</si>
  <si>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</si>
  <si>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</si>
  <si>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</si>
  <si>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</si>
  <si>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</si>
  <si>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</si>
  <si>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</si>
  <si>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</si>
  <si>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</si>
  <si>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</si>
  <si>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</si>
  <si>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</si>
  <si>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</si>
  <si>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</si>
  <si>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</si>
  <si>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</si>
  <si>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</si>
  <si>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</si>
  <si>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</si>
  <si>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</si>
  <si>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</si>
  <si>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</si>
  <si>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</si>
  <si>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</si>
  <si>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</si>
  <si>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</si>
  <si>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</si>
  <si>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</si>
  <si>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</si>
  <si>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</si>
  <si>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</si>
  <si>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</si>
  <si>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</si>
  <si>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</si>
  <si>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</si>
  <si>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</si>
  <si>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</si>
  <si>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</si>
  <si>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</si>
  <si>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</si>
  <si>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</si>
  <si>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</si>
  <si>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</si>
  <si>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</si>
  <si>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</si>
  <si>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</si>
  <si>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</si>
  <si>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</si>
  <si>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</si>
  <si>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</si>
  <si>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</si>
  <si>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</si>
  <si>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</si>
  <si>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</si>
  <si>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</si>
  <si>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</si>
  <si>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</si>
  <si>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</si>
  <si>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</si>
  <si>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</si>
  <si>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</si>
  <si>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</si>
  <si>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</si>
  <si>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</si>
  <si>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</si>
  <si>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</si>
  <si>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</si>
  <si>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</si>
  <si>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</si>
  <si>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</si>
  <si>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</si>
  <si>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</si>
  <si>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</si>
  <si>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</si>
  <si>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</si>
  <si>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</si>
  <si>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</si>
  <si>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</si>
  <si>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</si>
  <si>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</si>
  <si>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</si>
  <si>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</si>
  <si>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</si>
  <si>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</si>
  <si>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</si>
  <si>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</si>
  <si>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</si>
  <si>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</si>
  <si>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</si>
  <si>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</si>
  <si>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</si>
  <si>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</si>
  <si>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</si>
  <si>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</si>
  <si>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</si>
  <si>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</si>
  <si>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</si>
  <si>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</si>
  <si>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</si>
  <si>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</si>
  <si>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</si>
  <si>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</si>
  <si>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</si>
  <si>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</si>
  <si>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</si>
  <si>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</si>
  <si>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</si>
  <si>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</si>
  <si>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</si>
  <si>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</si>
  <si>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</si>
  <si>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</si>
  <si>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</si>
  <si>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</si>
  <si>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</si>
  <si>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</si>
  <si>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</si>
  <si>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</si>
  <si>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</si>
  <si>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</si>
  <si>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</si>
  <si>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</si>
  <si>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</si>
  <si>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</si>
  <si>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</si>
  <si>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</si>
  <si>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</si>
  <si>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</si>
  <si>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</si>
  <si>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</si>
  <si>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</si>
  <si>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</si>
  <si>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</si>
  <si>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</si>
  <si>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</si>
  <si>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</si>
  <si>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</si>
  <si>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</si>
  <si>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</si>
  <si>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</si>
  <si>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</si>
  <si>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</si>
  <si>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</si>
  <si>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</si>
  <si>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</si>
  <si>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</si>
  <si>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</si>
  <si>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</si>
  <si>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</si>
  <si>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</si>
  <si>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</si>
  <si>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</si>
  <si>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</si>
  <si>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</si>
  <si>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</si>
  <si>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</si>
  <si>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</si>
  <si>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</si>
  <si>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</si>
  <si>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</si>
  <si>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</si>
  <si>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</si>
  <si>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</si>
  <si>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</si>
  <si>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</si>
  <si>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</si>
  <si>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</si>
  <si>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</si>
  <si>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</si>
  <si>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</si>
  <si>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</si>
  <si>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</si>
  <si>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</si>
  <si>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</si>
  <si>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</si>
  <si>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</si>
  <si>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</si>
  <si>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</si>
  <si>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</si>
  <si>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</si>
  <si>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</si>
  <si>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</si>
  <si>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</si>
  <si>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</si>
  <si>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</si>
  <si>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</si>
  <si>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</si>
  <si>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</si>
  <si>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</si>
  <si>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</si>
  <si>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</si>
  <si>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</si>
  <si>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</si>
  <si>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</si>
  <si>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</si>
  <si>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</si>
  <si>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</si>
  <si>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</si>
  <si>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</si>
  <si>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</si>
  <si>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</si>
  <si>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</si>
  <si>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</si>
  <si>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</si>
  <si>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</si>
  <si>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</si>
  <si>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</si>
  <si>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</si>
  <si>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</si>
  <si>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</si>
  <si>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</si>
  <si>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</si>
  <si>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</si>
  <si>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</si>
  <si>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</si>
  <si>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</si>
  <si>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</si>
  <si>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</si>
  <si>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</si>
  <si>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</si>
  <si>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</si>
  <si>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</si>
  <si>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</si>
  <si>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</si>
  <si>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</si>
  <si>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</si>
  <si>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</si>
  <si>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</si>
  <si>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</si>
  <si>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</si>
  <si>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</si>
  <si>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</si>
  <si>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</si>
  <si>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</si>
  <si>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</si>
  <si>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</si>
  <si>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</si>
  <si>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</si>
  <si>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</si>
  <si>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</si>
  <si>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</si>
  <si>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</si>
  <si>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</si>
  <si>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</si>
  <si>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</si>
  <si>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</si>
  <si>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</si>
  <si>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</si>
  <si>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</si>
  <si>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</si>
  <si>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</si>
  <si>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</si>
  <si>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</si>
  <si>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</si>
  <si>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</si>
  <si>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</si>
  <si>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</si>
  <si>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</si>
  <si>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</si>
  <si>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</si>
  <si>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</si>
  <si>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</si>
  <si>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</si>
  <si>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</si>
  <si>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</si>
  <si>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</si>
  <si>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</si>
  <si>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</si>
  <si>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</si>
  <si>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</si>
  <si>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</si>
  <si>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</si>
  <si>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</si>
  <si>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</si>
  <si>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</si>
  <si>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</si>
  <si>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</si>
  <si>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</si>
  <si>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</si>
  <si>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</si>
  <si>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</si>
  <si>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</si>
  <si>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</si>
  <si>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</si>
  <si>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</si>
  <si>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</si>
  <si>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</si>
  <si>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</si>
  <si>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</si>
  <si>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</si>
  <si>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</si>
  <si>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</si>
  <si>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</si>
  <si>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</si>
  <si>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</si>
  <si>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</si>
  <si>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</si>
  <si>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</si>
  <si>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</si>
  <si>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</si>
  <si>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</si>
  <si>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</si>
  <si>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</si>
  <si>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</si>
  <si>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</si>
  <si>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</si>
  <si>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</si>
  <si>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</si>
  <si>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</si>
  <si>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</si>
  <si>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</si>
  <si>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</si>
  <si>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</si>
  <si>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</si>
  <si>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</si>
  <si>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</si>
  <si>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</si>
  <si>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</si>
  <si>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</si>
  <si>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</si>
  <si>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</si>
  <si>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</si>
  <si>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</si>
  <si>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</si>
  <si>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</si>
  <si>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</si>
  <si>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</si>
  <si>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</si>
  <si>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</si>
  <si>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</si>
  <si>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</si>
  <si>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</si>
  <si>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</si>
  <si>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</si>
  <si>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</si>
  <si>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</si>
  <si>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</si>
  <si>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</si>
  <si>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</si>
  <si>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</si>
  <si>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</si>
  <si>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</si>
  <si>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</si>
  <si>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</si>
  <si>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</si>
  <si>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</si>
  <si>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</si>
  <si>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</si>
  <si>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</si>
  <si>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</si>
  <si>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</si>
  <si>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</si>
  <si>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</si>
  <si>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</si>
  <si>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</si>
  <si>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</si>
  <si>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</si>
  <si>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</si>
  <si>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</si>
  <si>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</si>
  <si>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</si>
  <si>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</si>
  <si>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</si>
  <si>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</si>
  <si>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</si>
  <si>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</si>
  <si>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</si>
  <si>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</si>
  <si>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</si>
  <si>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</si>
  <si>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</si>
  <si>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</si>
  <si>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</si>
  <si>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</si>
  <si>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</si>
  <si>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</si>
  <si>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</si>
  <si>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</si>
  <si>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</si>
  <si>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</si>
  <si>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</si>
  <si>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</si>
  <si>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</si>
  <si>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</si>
  <si>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</si>
  <si>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</si>
  <si>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</si>
  <si>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</si>
  <si>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</si>
  <si>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</si>
  <si>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</si>
  <si>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</si>
  <si>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</si>
  <si>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</si>
  <si>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</si>
  <si>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</si>
  <si>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</si>
  <si>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</si>
  <si>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</si>
  <si>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</si>
  <si>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</si>
  <si>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</si>
  <si>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</si>
  <si>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</si>
  <si>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</si>
  <si>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</si>
  <si>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</si>
  <si>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</si>
  <si>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</si>
  <si>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</si>
  <si>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</si>
  <si>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</si>
  <si>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</si>
  <si>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</si>
  <si>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</si>
  <si>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</si>
  <si>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</si>
  <si>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</si>
  <si>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</si>
  <si>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</si>
  <si>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</si>
  <si>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</si>
  <si>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</si>
  <si>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</si>
  <si>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</si>
  <si>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</si>
  <si>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</si>
  <si>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</si>
  <si>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</si>
  <si>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</si>
  <si>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</si>
  <si>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</si>
  <si>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</si>
  <si>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</si>
  <si>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</si>
  <si>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</si>
  <si>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</si>
  <si>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</si>
  <si>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</si>
  <si>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</si>
  <si>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</si>
  <si>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</si>
  <si>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</si>
  <si>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</si>
  <si>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</si>
  <si>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</si>
  <si>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</si>
  <si>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</si>
  <si>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</si>
  <si>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</si>
  <si>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</si>
  <si>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</si>
  <si>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</si>
  <si>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</si>
  <si>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</si>
  <si>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</si>
  <si>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</si>
  <si>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</si>
  <si>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</si>
  <si>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</si>
  <si>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</si>
  <si>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</si>
  <si>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</si>
  <si>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</si>
  <si>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</si>
  <si>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</si>
  <si>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</si>
  <si>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</si>
  <si>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</si>
  <si>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</si>
  <si>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</si>
  <si>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</si>
  <si>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</si>
  <si>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</si>
  <si>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</si>
  <si>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</si>
  <si>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</si>
  <si>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</si>
  <si>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</si>
  <si>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</si>
  <si>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</si>
  <si>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</si>
  <si>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</si>
  <si>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</si>
  <si>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</si>
  <si>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</si>
  <si>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</si>
  <si>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</si>
  <si>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</si>
  <si>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</si>
  <si>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</si>
  <si>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</si>
  <si>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</si>
  <si>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</si>
  <si>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</si>
  <si>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</si>
  <si>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</si>
  <si>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</si>
  <si>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</si>
  <si>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</si>
  <si>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</si>
  <si>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</si>
  <si>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</si>
  <si>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</si>
  <si>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</si>
  <si>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</si>
  <si>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</si>
  <si>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</si>
  <si>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</si>
  <si>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</si>
  <si>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</si>
  <si>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</si>
  <si>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</si>
  <si>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</si>
  <si>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</si>
  <si>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</si>
  <si>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</si>
  <si>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</si>
  <si>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</si>
  <si>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</si>
  <si>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</si>
  <si>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</si>
  <si>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</si>
  <si>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</si>
  <si>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</si>
  <si>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</si>
  <si>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</si>
  <si>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</si>
  <si>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</si>
  <si>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</si>
  <si>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</si>
  <si>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</si>
  <si>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</si>
  <si>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</si>
  <si>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</si>
  <si>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</si>
  <si>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</si>
  <si>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</si>
  <si>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</si>
  <si>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</si>
  <si>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</si>
  <si>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</si>
  <si>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</si>
  <si>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</si>
  <si>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</si>
  <si>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</si>
  <si>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</si>
  <si>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</si>
  <si>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</si>
  <si>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</si>
  <si>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</si>
  <si>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</si>
  <si>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</si>
  <si>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</si>
  <si>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</si>
  <si>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</si>
  <si>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</si>
  <si>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</si>
  <si>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</si>
  <si>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</si>
  <si>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</si>
  <si>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</si>
  <si>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</si>
  <si>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</si>
  <si>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</si>
  <si>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</si>
  <si>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</si>
  <si>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</si>
  <si>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</si>
  <si>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</si>
  <si>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</si>
  <si>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</si>
  <si>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</si>
  <si>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</si>
  <si>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</si>
  <si>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</si>
  <si>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</si>
  <si>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</si>
  <si>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</si>
  <si>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</si>
  <si>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</si>
  <si>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</si>
  <si>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</si>
  <si>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</si>
  <si>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</si>
  <si>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</si>
  <si>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</si>
  <si>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</si>
  <si>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</si>
  <si>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</si>
  <si>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</si>
  <si>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</si>
  <si>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</si>
  <si>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</si>
  <si>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</si>
  <si>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</si>
  <si>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</si>
  <si>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</si>
  <si>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</si>
  <si>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</si>
  <si>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</si>
  <si>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</si>
  <si>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</si>
  <si>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</si>
  <si>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</si>
  <si>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</si>
  <si>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</si>
  <si>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</si>
  <si>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</si>
  <si>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</si>
  <si>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</si>
  <si>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</si>
  <si>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</si>
  <si>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</si>
  <si>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</si>
  <si>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</si>
  <si>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</si>
  <si>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</si>
  <si>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</si>
  <si>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</si>
  <si>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</si>
  <si>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</si>
  <si>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</si>
  <si>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</si>
  <si>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</si>
  <si>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</si>
  <si>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</si>
  <si>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</si>
  <si>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</si>
  <si>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</si>
  <si>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</si>
  <si>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</si>
  <si>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</si>
  <si>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</si>
  <si>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</si>
  <si>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</si>
  <si>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</si>
  <si>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</si>
  <si>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</si>
  <si>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</si>
  <si>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</si>
  <si>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</si>
  <si>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</si>
  <si>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</si>
  <si>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</si>
  <si>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</si>
  <si>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</si>
  <si>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</si>
  <si>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</si>
  <si>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</si>
  <si>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</si>
  <si>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</si>
  <si>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</si>
  <si>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</si>
  <si>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</si>
  <si>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</si>
  <si>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</si>
  <si>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</si>
  <si>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</si>
  <si>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</si>
  <si>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</si>
  <si>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</si>
  <si>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</si>
  <si>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</si>
  <si>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</si>
  <si>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</si>
  <si>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</si>
  <si>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</si>
  <si>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</si>
  <si>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</si>
  <si>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</si>
  <si>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</si>
  <si>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</si>
  <si>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</si>
  <si>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</si>
  <si>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</si>
  <si>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</si>
  <si>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</si>
  <si>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</si>
  <si>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</si>
  <si>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</si>
  <si>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</si>
  <si>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</si>
  <si>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</si>
  <si>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</si>
  <si>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</si>
  <si>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</si>
  <si>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</si>
  <si>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</si>
  <si>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</si>
  <si>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</si>
  <si>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</si>
  <si>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</si>
  <si>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</si>
  <si>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</si>
  <si>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</si>
  <si>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</si>
  <si>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</si>
  <si>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</si>
  <si>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</si>
  <si>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</si>
  <si>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</si>
  <si>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</si>
  <si>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</si>
  <si>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</si>
  <si>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</si>
  <si>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</si>
  <si>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</si>
  <si>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</si>
  <si>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</si>
  <si>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</si>
  <si>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</si>
  <si>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</si>
  <si>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</si>
  <si>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</si>
  <si>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</si>
  <si>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</si>
  <si>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</si>
  <si>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</si>
  <si>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</si>
  <si>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</si>
  <si>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</si>
  <si>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</si>
  <si>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</si>
  <si>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</si>
  <si>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</si>
  <si>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</si>
  <si>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</si>
  <si>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</si>
  <si>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</si>
  <si>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</si>
  <si>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</si>
  <si>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</si>
  <si>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</si>
  <si>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</si>
  <si>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</si>
  <si>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</si>
  <si>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</si>
  <si>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</si>
  <si>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</si>
  <si>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</si>
  <si>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</si>
  <si>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</si>
  <si>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</si>
  <si>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</si>
  <si>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</si>
  <si>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</si>
  <si>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</si>
  <si>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</si>
  <si>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</si>
  <si>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</si>
  <si>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</si>
  <si>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</si>
  <si>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</si>
  <si>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</si>
  <si>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</si>
  <si>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</si>
  <si>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</si>
  <si>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</si>
  <si>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</si>
  <si>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</si>
  <si>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</si>
  <si>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</si>
  <si>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</si>
  <si>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</si>
  <si>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</si>
  <si>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</si>
  <si>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</si>
  <si>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</si>
  <si>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</si>
  <si>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</si>
  <si>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</si>
  <si>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</si>
  <si>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</si>
  <si>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</si>
  <si>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</si>
  <si>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</si>
  <si>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</si>
  <si>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</si>
  <si>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</si>
  <si>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</si>
  <si>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</si>
  <si>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</si>
  <si>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</si>
  <si>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</si>
  <si>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</si>
  <si>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</si>
  <si>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</si>
  <si>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</si>
  <si>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</si>
  <si>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</si>
  <si>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</si>
  <si>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</si>
  <si>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</si>
  <si>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</si>
  <si>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</si>
  <si>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</si>
  <si>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</si>
  <si>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</si>
  <si>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</si>
  <si>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</si>
  <si>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</si>
  <si>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</si>
  <si>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</si>
  <si>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</si>
  <si>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</si>
  <si>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</si>
  <si>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</si>
  <si>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</si>
  <si>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</si>
  <si>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</si>
  <si>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</si>
  <si>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</si>
  <si>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</si>
  <si>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</si>
  <si>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</si>
  <si>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</si>
  <si>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</si>
  <si>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</si>
  <si>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</si>
  <si>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</si>
  <si>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</si>
  <si>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</si>
  <si>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</si>
  <si>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</si>
  <si>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</si>
  <si>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</si>
  <si>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</si>
  <si>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</si>
  <si>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</si>
  <si>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</si>
  <si>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</si>
  <si>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</si>
  <si>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</si>
  <si>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</si>
  <si>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</si>
  <si>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</si>
  <si>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</si>
  <si>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</si>
  <si>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</si>
  <si>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</si>
  <si>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</si>
  <si>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</si>
  <si>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</si>
  <si>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</si>
  <si>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</si>
  <si>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</si>
  <si>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</si>
  <si>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</si>
  <si>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</si>
  <si>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</si>
  <si>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</si>
  <si>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</si>
  <si>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</si>
  <si>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</si>
  <si>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</si>
  <si>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</si>
  <si>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</si>
  <si>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</si>
  <si>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</si>
  <si>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</si>
  <si>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</si>
  <si>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</si>
  <si>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</si>
  <si>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</si>
  <si>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</si>
  <si>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</si>
  <si>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</si>
  <si>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</si>
  <si>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</si>
  <si>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</si>
  <si>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</si>
  <si>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</si>
  <si>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</si>
  <si>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</si>
  <si>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</si>
  <si>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</si>
  <si>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</si>
  <si>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</si>
  <si>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</si>
  <si>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</si>
  <si>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</si>
  <si>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</si>
  <si>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</si>
  <si>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</si>
  <si>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</si>
  <si>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</si>
  <si>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</si>
  <si>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</si>
  <si>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</si>
  <si>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</si>
  <si>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</si>
  <si>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</si>
  <si>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</si>
  <si>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</si>
  <si>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</si>
  <si>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</si>
  <si>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</si>
  <si>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</si>
  <si>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</si>
  <si>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</si>
  <si>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</si>
  <si>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</si>
  <si>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</si>
  <si>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</si>
  <si>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</si>
  <si>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</si>
  <si>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</si>
  <si>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</si>
  <si>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</si>
  <si>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</si>
  <si>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</si>
  <si>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</si>
  <si>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</si>
  <si>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</si>
  <si>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</si>
  <si>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</si>
  <si>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</si>
  <si>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</si>
  <si>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</si>
  <si>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</si>
  <si>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</si>
  <si>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</si>
  <si>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</si>
  <si>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</si>
  <si>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</si>
  <si>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</si>
  <si>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</si>
  <si>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</si>
  <si>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</si>
  <si>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</si>
  <si>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</si>
  <si>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</si>
  <si>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</si>
  <si>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</si>
  <si>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</si>
  <si>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</si>
  <si>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</si>
  <si>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</si>
  <si>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</si>
  <si>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</si>
  <si>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</si>
  <si>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</si>
  <si>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</si>
  <si>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</si>
  <si>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</si>
  <si>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</si>
  <si>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</si>
  <si>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</si>
  <si>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</si>
  <si>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</si>
  <si>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</si>
  <si>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</si>
  <si>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</si>
  <si>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</si>
  <si>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</si>
  <si>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</si>
  <si>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</si>
  <si>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</si>
  <si>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</si>
  <si>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</si>
  <si>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</si>
  <si>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</si>
  <si>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</si>
  <si>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</si>
  <si>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</si>
  <si>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</si>
  <si>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</si>
  <si>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</si>
  <si>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</si>
  <si>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</si>
  <si>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</si>
  <si>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</si>
  <si>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</si>
  <si>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</si>
  <si>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</si>
  <si>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</si>
  <si>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</si>
  <si>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</si>
  <si>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</si>
  <si>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</si>
  <si>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</si>
  <si>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</si>
  <si>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</si>
  <si>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</si>
  <si>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</si>
  <si>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</si>
  <si>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</si>
  <si>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</si>
  <si>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</si>
  <si>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</si>
  <si>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</si>
  <si>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</si>
  <si>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</si>
  <si>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</si>
  <si>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</si>
  <si>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</si>
  <si>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</si>
  <si>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</si>
  <si>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</si>
  <si>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</si>
  <si>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</si>
  <si>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</si>
  <si>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</si>
  <si>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</si>
  <si>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</si>
  <si>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</si>
  <si>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</si>
  <si>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</si>
  <si>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</si>
  <si>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</si>
  <si>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</si>
  <si>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</si>
  <si>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</si>
  <si>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</si>
  <si>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</si>
  <si>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</si>
  <si>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</si>
  <si>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</si>
  <si>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</si>
  <si>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</si>
  <si>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</si>
  <si>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</si>
  <si>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</si>
  <si>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</si>
  <si>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</si>
  <si>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</si>
  <si>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</si>
  <si>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</si>
  <si>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</si>
  <si>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</si>
  <si>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</si>
  <si>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</si>
  <si>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</si>
  <si>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</si>
  <si>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</si>
  <si>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</si>
  <si>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</si>
  <si>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</si>
  <si>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</si>
  <si>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</si>
  <si>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</si>
  <si>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</si>
  <si>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</si>
  <si>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</si>
  <si>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</si>
  <si>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</si>
  <si>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</si>
  <si>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</si>
  <si>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</si>
  <si>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</si>
  <si>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</si>
  <si>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</si>
  <si>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</si>
  <si>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</si>
  <si>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</si>
  <si>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</si>
  <si>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</si>
  <si>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</si>
  <si>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</si>
  <si>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</si>
  <si>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</si>
  <si>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</si>
  <si>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</si>
  <si>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</si>
  <si>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</si>
  <si>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</si>
  <si>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</si>
  <si>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</si>
  <si>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</si>
  <si>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</si>
  <si>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</si>
  <si>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</si>
  <si>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</si>
  <si>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</si>
  <si>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</si>
  <si>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</si>
  <si>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</si>
  <si>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</si>
  <si>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</si>
  <si>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</si>
  <si>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</si>
  <si>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</si>
  <si>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</si>
  <si>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</si>
  <si>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</si>
  <si>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</si>
  <si>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</si>
  <si>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</si>
  <si>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</si>
  <si>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</si>
  <si>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</si>
  <si>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</si>
  <si>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</si>
  <si>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</si>
  <si>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</si>
  <si>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</si>
  <si>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</si>
  <si>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</si>
  <si>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</si>
  <si>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</si>
  <si>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</si>
  <si>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</si>
  <si>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</si>
  <si>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</si>
  <si>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</si>
  <si>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</si>
  <si>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</si>
  <si>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</si>
  <si>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</si>
  <si>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</si>
  <si>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</si>
  <si>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</si>
  <si>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</si>
  <si>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</si>
  <si>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</si>
  <si>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</si>
  <si>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első félidő 0,75 gól felett</t>
  </si>
  <si>
    <t>mérkőzés gól 6,5 felett</t>
  </si>
  <si>
    <t>Arsenal vs Fulham</t>
  </si>
  <si>
    <t>Wolverhampton vs West Ham</t>
  </si>
  <si>
    <t>Nottingham vs Manchester Utd</t>
  </si>
  <si>
    <t>Pyramids FC vs FAR Rabat</t>
  </si>
  <si>
    <t>Dunkerque vs Paris SG</t>
  </si>
  <si>
    <t>mérkőzés gól 6 felett</t>
  </si>
  <si>
    <t>Botafogo RJ vs Corinthians (U20)</t>
  </si>
  <si>
    <t>Banfield vs Villa Mitre</t>
  </si>
  <si>
    <t>Carabobo FC vs Estudiantes LP</t>
  </si>
  <si>
    <t>Universidad de Chile vs Botafogo RJ</t>
  </si>
  <si>
    <t>Nacional Potosi vs Independiente Avellaneda</t>
  </si>
  <si>
    <t>Boston River vs Guarani Asuncion</t>
  </si>
  <si>
    <t>Independiente Avellaneda vs Boston River</t>
  </si>
  <si>
    <t>Guarani Asuncion vs Nacional Potosi</t>
  </si>
  <si>
    <t>Liverpool vs Everton</t>
  </si>
  <si>
    <t>Bournemouth vs Ipswich</t>
  </si>
  <si>
    <t>Southampton vs Crystal Palace</t>
  </si>
  <si>
    <t>Brighton vs Aston Villa</t>
  </si>
  <si>
    <t>Newcastle vs Brentford</t>
  </si>
  <si>
    <t>Manchester City vs Leicester</t>
  </si>
  <si>
    <t>Atl. Madrid vs Barcelona</t>
  </si>
  <si>
    <t>AS Cannes vs Reims</t>
  </si>
  <si>
    <t>Vere United FC vs Mount Pleasant FC</t>
  </si>
  <si>
    <t>Harbour View FC vs Racing United</t>
  </si>
  <si>
    <t>Corinthians SP vs CA Huracan</t>
  </si>
  <si>
    <t>Velez Sarsfield vs Penarol Montevideo</t>
  </si>
  <si>
    <t>San Antonio Bulo Bulo vs Olimpia Asuncion</t>
  </si>
  <si>
    <t>Melgar vs Vasco Da Gama RJ</t>
  </si>
  <si>
    <t>Guadalupe FC vs Municipal Turrialba</t>
  </si>
  <si>
    <t>Remo vs Tuna Luso PA</t>
  </si>
  <si>
    <t>Bahia BA vs SC Internacional RS</t>
  </si>
  <si>
    <t>Sporting Cristal vs Palmeiras SP</t>
  </si>
  <si>
    <t>GV Club Deportivo San Jose de Oruro vs Union Espanola</t>
  </si>
  <si>
    <t>Academia Puerto Cabello vs Lanus</t>
  </si>
  <si>
    <t>Breidablik vs Afturelding</t>
  </si>
  <si>
    <t>első félidő 2 gól felett</t>
  </si>
  <si>
    <t>Forge FC vs Cavalry FC</t>
  </si>
  <si>
    <t>Aguacateros CD Uruapan vs Mexicali FC</t>
  </si>
  <si>
    <t>Deportiva Venados vs Petroleros de Salamanca</t>
  </si>
  <si>
    <t>Tritones Vallarta vs CA San Juan de Aragon</t>
  </si>
  <si>
    <t>Reboceros de La Piedad vs Agricultores FC Guasave</t>
  </si>
  <si>
    <t>Jaguares Chiapas vs Halcones de Zapopan</t>
  </si>
  <si>
    <t>Marseille vs Toulouse</t>
  </si>
  <si>
    <t>Molynes Unted FC vs Waterhouse FC</t>
  </si>
  <si>
    <t>Mount Pleasant FC vs Harbour View FC</t>
  </si>
  <si>
    <t>Humble Lions vs Portmore United</t>
  </si>
  <si>
    <t>Cavaliers FC vs Vere United FC</t>
  </si>
  <si>
    <t>Montego Bay United vs Dunbeholden FC</t>
  </si>
  <si>
    <t>Leones Negros UdeG vs Jaibos Tampico Madero</t>
  </si>
  <si>
    <t>1.f. mind2 csapat szerez gólt</t>
  </si>
  <si>
    <t>2.f. mind2 csapat szerez gólt</t>
  </si>
  <si>
    <t>Botafogo RJ vs Carabobo FC</t>
  </si>
  <si>
    <t>Libertad Asuncion vs Talleres de Cordoba</t>
  </si>
  <si>
    <t>Caracas FC vs Cienciano</t>
  </si>
  <si>
    <t>Imbabura SC vs Gualaceo SC</t>
  </si>
  <si>
    <t>Cuniburo FC vs Independiente Juniors</t>
  </si>
  <si>
    <t>22 de Julio vs Vargas Torres</t>
  </si>
  <si>
    <t>Leones del Norte vs Cumbaya FC</t>
  </si>
  <si>
    <t>Chacaritas Pelileo vs San Antonio FC Cotacachi</t>
  </si>
  <si>
    <t>Swansea vs Plymouth</t>
  </si>
  <si>
    <t>Oxford Utd vs QPR</t>
  </si>
  <si>
    <t>Coventry vs Portsmouth</t>
  </si>
  <si>
    <t>Olimpia Asuncion vs Velez Sarsfield</t>
  </si>
  <si>
    <t>CA Huracan vs Racing Montevideo</t>
  </si>
  <si>
    <t>Palestino vs Union SF</t>
  </si>
  <si>
    <t>Bodo/Glimt vs Lazio</t>
  </si>
  <si>
    <t>Lyon vs Manchster Utd</t>
  </si>
  <si>
    <t>Rangers vs Ath. Bilbao</t>
  </si>
  <si>
    <t>Tottenham vs E. Frankfurt</t>
  </si>
  <si>
    <t>Legia Varsó vs Chelsea</t>
  </si>
  <si>
    <t>Djurgarden vs Rapid Wien</t>
  </si>
  <si>
    <t>Betis vs Jagiellonia Bialystok</t>
  </si>
  <si>
    <t>Celje vs Fiorentina</t>
  </si>
  <si>
    <t>MTK vs Paks</t>
  </si>
  <si>
    <t>Valencia vs Sevilla</t>
  </si>
  <si>
    <t>Udinese vs Milan</t>
  </si>
  <si>
    <t>Wolfsburg vs RB Leipzig</t>
  </si>
  <si>
    <t>Carmelita vs Deportivo Upala</t>
  </si>
  <si>
    <t>ZTE vs FTC</t>
  </si>
  <si>
    <t>Juan Pablo II College vs Alianza Atletico</t>
  </si>
  <si>
    <t>Atlante vs Mineros de Zacatecas</t>
  </si>
  <si>
    <t>Atl. Morelia vs Cancun FC</t>
  </si>
  <si>
    <t>Celaya vs Leones Negros UdeG</t>
  </si>
  <si>
    <t>Gremio vs Flamengo RJ</t>
  </si>
  <si>
    <t>első félidő 1,75 gól felett</t>
  </si>
  <si>
    <t>Sao Paulo SP vs Cruzeiro MG</t>
  </si>
  <si>
    <t>AD Guanacasteca vs Dep. Alajuelense</t>
  </si>
  <si>
    <t>Irritlas FC vs Campeche NG</t>
  </si>
  <si>
    <t>Real Apodaca vs Alacranes de Durango</t>
  </si>
  <si>
    <t>Caiquetio vs Estudiantes</t>
  </si>
  <si>
    <t>CD Santa Cruz vs Santiago Morning</t>
  </si>
  <si>
    <t>Vancouver Langley FC vs Atletico Ottawa</t>
  </si>
  <si>
    <t>Cumbaya FC vs Imbabura SC</t>
  </si>
  <si>
    <t>Pachuca vs Tigres UANL</t>
  </si>
  <si>
    <t>Dep. Tolima vs Junior de Barranquilla</t>
  </si>
  <si>
    <t>Independiente Juniors vs Chacaritas Pelileo</t>
  </si>
  <si>
    <t>Newcastle vs Crystal Palace</t>
  </si>
  <si>
    <t>Silkeborg vs Aaalborg</t>
  </si>
  <si>
    <t>Vargas Torres vs Leones Del Norte</t>
  </si>
  <si>
    <t>B. Bystrica vs Ruzomberok</t>
  </si>
  <si>
    <t>Bradford vs Notts County</t>
  </si>
  <si>
    <t>Real Soacha Cundimarca vs Barranquilla FC</t>
  </si>
  <si>
    <t>Guayaquil City vs Cuniburo FC</t>
  </si>
  <si>
    <t>1976 FC Phoenix vs Central FC</t>
  </si>
  <si>
    <t>Atl. Bucaramanga vs Envigado</t>
  </si>
  <si>
    <t>Fortaleza Cota vs Llaneros FC</t>
  </si>
  <si>
    <t>Alianza Universidad vs Atl. Grau</t>
  </si>
  <si>
    <t>Gualaceo SC vs 9 de Octubre Guayaquil</t>
  </si>
  <si>
    <t>Paks vs Puskás Akadémia</t>
  </si>
  <si>
    <t>St. Etienne vs Lyon</t>
  </si>
  <si>
    <t>Huancayo vs Comerciantes Unidos</t>
  </si>
  <si>
    <t>Nacional-Humaita vs General Caballero JLM</t>
  </si>
  <si>
    <t>Chapecoense vs Athletic Club MG</t>
  </si>
  <si>
    <t>Fortaleza vs Palmeiras SP</t>
  </si>
  <si>
    <t>Fluminense RJ vs Vitoria BA</t>
  </si>
  <si>
    <t>Dender vs Charleroi</t>
  </si>
  <si>
    <t>KV Mechelen vs Westerlo</t>
  </si>
  <si>
    <t>Standard Liege vs OH Leuven</t>
  </si>
  <si>
    <t>Manchester City vs Aston Villa</t>
  </si>
  <si>
    <t>IA Akranes vs Vestri</t>
  </si>
  <si>
    <t>Valur vs KA Akureyri</t>
  </si>
  <si>
    <t>FH vs KR</t>
  </si>
  <si>
    <t>Breidablik vs Stjarnan</t>
  </si>
  <si>
    <t>Arsenal vs Crystal Palace</t>
  </si>
  <si>
    <t>Barcelona vs Real Madrid</t>
  </si>
  <si>
    <t>Újpest vs Diósgyőr</t>
  </si>
  <si>
    <t>Le Havre vs Monaco</t>
  </si>
  <si>
    <t>Lyon vs Rennes</t>
  </si>
  <si>
    <t>Ceara vs Sao Paulo SP</t>
  </si>
  <si>
    <t>Mirassol SP vs Atletico MG</t>
  </si>
  <si>
    <t>Sport Recife vs Fortaleza</t>
  </si>
  <si>
    <t>Botafogo RJ vs Fluminense</t>
  </si>
  <si>
    <t>Waasland Beveren vs Eisden Maasmechelen</t>
  </si>
  <si>
    <t>RWD Molenbeek vs KSC Lokeren-Temse</t>
  </si>
  <si>
    <t>Flamengo RJ vs Corinthians SP</t>
  </si>
  <si>
    <t>Palmeiras SP vs Bahia BA</t>
  </si>
  <si>
    <t>Cariari Pococi vs ADR Jicaral</t>
  </si>
  <si>
    <t>Aalborg vs Vejle</t>
  </si>
  <si>
    <t>Arema Malang vs Persebaya Surabaya</t>
  </si>
  <si>
    <t>Madura Utd vs Persik Kediri</t>
  </si>
  <si>
    <t>Fram vs Afturelding</t>
  </si>
  <si>
    <t>Valur vs Vikingur Reykjavik</t>
  </si>
  <si>
    <t>Leeds vs Bristol City</t>
  </si>
  <si>
    <t>Udinese vs Bologna</t>
  </si>
  <si>
    <t>Hellas Verona vs Cagliari</t>
  </si>
  <si>
    <t>Lazio vs Parma</t>
  </si>
  <si>
    <t>Casa Pia vs Estoril</t>
  </si>
  <si>
    <t>Sturm Graz 2 vs FC Vienna</t>
  </si>
  <si>
    <t>Al-Hilal (KSA) vs Al-Ahli (KSA)</t>
  </si>
  <si>
    <t>Arsenal vs Paris SG</t>
  </si>
  <si>
    <t>Almeria vs Ferrol</t>
  </si>
  <si>
    <t>FF Malmö vs Öster</t>
  </si>
  <si>
    <t>Chaves vs FC Alverca</t>
  </si>
  <si>
    <t>Al-Najma (KSA) vs Al- Bukayriyah</t>
  </si>
  <si>
    <t>Mansfield vs Peterborough</t>
  </si>
  <si>
    <t>Barcelona vs Internazionale</t>
  </si>
  <si>
    <t>mérkőzés gól 5,75 felett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</si>
</sst>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3" borderId="2" xfId="0" applyFont="1" applyFill="1" applyBorder="1"/>
    <xf numFmtId="0" fontId="12" fillId="6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2025.április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980000</c:v>
                </c:pt>
                <c:pt idx="1">
                  <c:v>1000400</c:v>
                </c:pt>
                <c:pt idx="2">
                  <c:v>980400</c:v>
                </c:pt>
                <c:pt idx="3">
                  <c:v>960400</c:v>
                </c:pt>
                <c:pt idx="4">
                  <c:v>940400</c:v>
                </c:pt>
                <c:pt idx="5">
                  <c:v>920400</c:v>
                </c:pt>
                <c:pt idx="6">
                  <c:v>900400</c:v>
                </c:pt>
                <c:pt idx="7">
                  <c:v>880400</c:v>
                </c:pt>
                <c:pt idx="8">
                  <c:v>924400</c:v>
                </c:pt>
                <c:pt idx="9">
                  <c:v>939000</c:v>
                </c:pt>
                <c:pt idx="10">
                  <c:v>964600</c:v>
                </c:pt>
                <c:pt idx="11">
                  <c:v>944600</c:v>
                </c:pt>
                <c:pt idx="12">
                  <c:v>924600</c:v>
                </c:pt>
                <c:pt idx="13">
                  <c:v>924600</c:v>
                </c:pt>
                <c:pt idx="14">
                  <c:v>904600</c:v>
                </c:pt>
                <c:pt idx="15">
                  <c:v>933400</c:v>
                </c:pt>
                <c:pt idx="16">
                  <c:v>957800</c:v>
                </c:pt>
                <c:pt idx="17">
                  <c:v>991800</c:v>
                </c:pt>
                <c:pt idx="18">
                  <c:v>971800</c:v>
                </c:pt>
                <c:pt idx="19">
                  <c:v>951800</c:v>
                </c:pt>
                <c:pt idx="20">
                  <c:v>931800</c:v>
                </c:pt>
                <c:pt idx="21">
                  <c:v>911800</c:v>
                </c:pt>
                <c:pt idx="22">
                  <c:v>891800</c:v>
                </c:pt>
                <c:pt idx="23">
                  <c:v>871800</c:v>
                </c:pt>
                <c:pt idx="24">
                  <c:v>851800</c:v>
                </c:pt>
                <c:pt idx="25">
                  <c:v>831800</c:v>
                </c:pt>
                <c:pt idx="26">
                  <c:v>811800</c:v>
                </c:pt>
                <c:pt idx="27">
                  <c:v>834000</c:v>
                </c:pt>
                <c:pt idx="28">
                  <c:v>814000</c:v>
                </c:pt>
                <c:pt idx="29">
                  <c:v>831800</c:v>
                </c:pt>
                <c:pt idx="30">
                  <c:v>859400</c:v>
                </c:pt>
                <c:pt idx="31">
                  <c:v>839400</c:v>
                </c:pt>
                <c:pt idx="32">
                  <c:v>819400</c:v>
                </c:pt>
                <c:pt idx="33">
                  <c:v>799400</c:v>
                </c:pt>
                <c:pt idx="34">
                  <c:v>799400</c:v>
                </c:pt>
                <c:pt idx="35">
                  <c:v>779400</c:v>
                </c:pt>
                <c:pt idx="36">
                  <c:v>759400</c:v>
                </c:pt>
                <c:pt idx="37">
                  <c:v>774200</c:v>
                </c:pt>
                <c:pt idx="38">
                  <c:v>774200</c:v>
                </c:pt>
                <c:pt idx="39">
                  <c:v>793400</c:v>
                </c:pt>
                <c:pt idx="40">
                  <c:v>773400</c:v>
                </c:pt>
                <c:pt idx="41">
                  <c:v>753400</c:v>
                </c:pt>
                <c:pt idx="42">
                  <c:v>753400</c:v>
                </c:pt>
                <c:pt idx="43">
                  <c:v>733400</c:v>
                </c:pt>
                <c:pt idx="44">
                  <c:v>745600</c:v>
                </c:pt>
                <c:pt idx="45">
                  <c:v>803600</c:v>
                </c:pt>
                <c:pt idx="46">
                  <c:v>783600</c:v>
                </c:pt>
                <c:pt idx="47">
                  <c:v>743600</c:v>
                </c:pt>
                <c:pt idx="48">
                  <c:v>703600</c:v>
                </c:pt>
                <c:pt idx="49">
                  <c:v>663600</c:v>
                </c:pt>
                <c:pt idx="50">
                  <c:v>704600</c:v>
                </c:pt>
                <c:pt idx="51">
                  <c:v>727400</c:v>
                </c:pt>
                <c:pt idx="52">
                  <c:v>707400</c:v>
                </c:pt>
                <c:pt idx="53">
                  <c:v>727400</c:v>
                </c:pt>
                <c:pt idx="54">
                  <c:v>707400</c:v>
                </c:pt>
                <c:pt idx="55">
                  <c:v>726600</c:v>
                </c:pt>
                <c:pt idx="56">
                  <c:v>768600</c:v>
                </c:pt>
                <c:pt idx="57">
                  <c:v>784400</c:v>
                </c:pt>
                <c:pt idx="58">
                  <c:v>796400</c:v>
                </c:pt>
                <c:pt idx="59">
                  <c:v>776400</c:v>
                </c:pt>
                <c:pt idx="60">
                  <c:v>811400</c:v>
                </c:pt>
                <c:pt idx="61">
                  <c:v>911400</c:v>
                </c:pt>
                <c:pt idx="62">
                  <c:v>891400</c:v>
                </c:pt>
                <c:pt idx="63">
                  <c:v>871400</c:v>
                </c:pt>
                <c:pt idx="64">
                  <c:v>851400</c:v>
                </c:pt>
                <c:pt idx="65">
                  <c:v>867600</c:v>
                </c:pt>
                <c:pt idx="66">
                  <c:v>847600</c:v>
                </c:pt>
                <c:pt idx="67">
                  <c:v>827600</c:v>
                </c:pt>
                <c:pt idx="68">
                  <c:v>807600</c:v>
                </c:pt>
                <c:pt idx="69">
                  <c:v>787600</c:v>
                </c:pt>
                <c:pt idx="70">
                  <c:v>807800</c:v>
                </c:pt>
                <c:pt idx="71">
                  <c:v>807800</c:v>
                </c:pt>
                <c:pt idx="72">
                  <c:v>787800</c:v>
                </c:pt>
                <c:pt idx="73">
                  <c:v>767800</c:v>
                </c:pt>
                <c:pt idx="74">
                  <c:v>747800</c:v>
                </c:pt>
                <c:pt idx="75">
                  <c:v>727800</c:v>
                </c:pt>
                <c:pt idx="76">
                  <c:v>727800</c:v>
                </c:pt>
                <c:pt idx="77">
                  <c:v>750200</c:v>
                </c:pt>
                <c:pt idx="78">
                  <c:v>822200</c:v>
                </c:pt>
                <c:pt idx="79">
                  <c:v>837600</c:v>
                </c:pt>
                <c:pt idx="80">
                  <c:v>848800</c:v>
                </c:pt>
                <c:pt idx="81">
                  <c:v>828800</c:v>
                </c:pt>
                <c:pt idx="82">
                  <c:v>808800</c:v>
                </c:pt>
                <c:pt idx="83">
                  <c:v>828000</c:v>
                </c:pt>
                <c:pt idx="84">
                  <c:v>886000</c:v>
                </c:pt>
                <c:pt idx="85">
                  <c:v>905200</c:v>
                </c:pt>
                <c:pt idx="86">
                  <c:v>885200</c:v>
                </c:pt>
                <c:pt idx="87">
                  <c:v>892300</c:v>
                </c:pt>
                <c:pt idx="88">
                  <c:v>921300</c:v>
                </c:pt>
                <c:pt idx="89">
                  <c:v>938900</c:v>
                </c:pt>
                <c:pt idx="90">
                  <c:v>918900</c:v>
                </c:pt>
                <c:pt idx="91">
                  <c:v>898900</c:v>
                </c:pt>
                <c:pt idx="92">
                  <c:v>878900</c:v>
                </c:pt>
                <c:pt idx="93">
                  <c:v>878900</c:v>
                </c:pt>
                <c:pt idx="94">
                  <c:v>858900</c:v>
                </c:pt>
                <c:pt idx="95">
                  <c:v>865100</c:v>
                </c:pt>
                <c:pt idx="96">
                  <c:v>891300</c:v>
                </c:pt>
                <c:pt idx="97">
                  <c:v>871300</c:v>
                </c:pt>
                <c:pt idx="98">
                  <c:v>890900</c:v>
                </c:pt>
                <c:pt idx="99">
                  <c:v>922100</c:v>
                </c:pt>
                <c:pt idx="100">
                  <c:v>937100</c:v>
                </c:pt>
                <c:pt idx="101">
                  <c:v>955300</c:v>
                </c:pt>
                <c:pt idx="102">
                  <c:v>935300</c:v>
                </c:pt>
                <c:pt idx="103">
                  <c:v>915300</c:v>
                </c:pt>
                <c:pt idx="104">
                  <c:v>958300</c:v>
                </c:pt>
                <c:pt idx="105">
                  <c:v>938300</c:v>
                </c:pt>
                <c:pt idx="106">
                  <c:v>918300</c:v>
                </c:pt>
                <c:pt idx="107">
                  <c:v>898300</c:v>
                </c:pt>
                <c:pt idx="108">
                  <c:v>878300</c:v>
                </c:pt>
                <c:pt idx="109">
                  <c:v>878300</c:v>
                </c:pt>
                <c:pt idx="110">
                  <c:v>919300</c:v>
                </c:pt>
                <c:pt idx="111">
                  <c:v>941500</c:v>
                </c:pt>
                <c:pt idx="112">
                  <c:v>982500</c:v>
                </c:pt>
                <c:pt idx="113">
                  <c:v>962500</c:v>
                </c:pt>
                <c:pt idx="114">
                  <c:v>1003500</c:v>
                </c:pt>
                <c:pt idx="115">
                  <c:v>1027300</c:v>
                </c:pt>
                <c:pt idx="116">
                  <c:v>1007300</c:v>
                </c:pt>
                <c:pt idx="117">
                  <c:v>987300</c:v>
                </c:pt>
                <c:pt idx="118">
                  <c:v>967300</c:v>
                </c:pt>
                <c:pt idx="119">
                  <c:v>947300</c:v>
                </c:pt>
                <c:pt idx="120">
                  <c:v>927300</c:v>
                </c:pt>
                <c:pt idx="121">
                  <c:v>927300</c:v>
                </c:pt>
                <c:pt idx="122">
                  <c:v>938300</c:v>
                </c:pt>
                <c:pt idx="123">
                  <c:v>956900</c:v>
                </c:pt>
                <c:pt idx="124">
                  <c:v>936900</c:v>
                </c:pt>
                <c:pt idx="125">
                  <c:v>956900</c:v>
                </c:pt>
                <c:pt idx="126">
                  <c:v>972500</c:v>
                </c:pt>
                <c:pt idx="127">
                  <c:v>972500</c:v>
                </c:pt>
                <c:pt idx="128">
                  <c:v>952500</c:v>
                </c:pt>
                <c:pt idx="129">
                  <c:v>970900</c:v>
                </c:pt>
                <c:pt idx="130">
                  <c:v>950900</c:v>
                </c:pt>
                <c:pt idx="131">
                  <c:v>930900</c:v>
                </c:pt>
                <c:pt idx="132">
                  <c:v>944700</c:v>
                </c:pt>
                <c:pt idx="133">
                  <c:v>924700</c:v>
                </c:pt>
                <c:pt idx="134">
                  <c:v>904700</c:v>
                </c:pt>
                <c:pt idx="135">
                  <c:v>919500</c:v>
                </c:pt>
                <c:pt idx="136">
                  <c:v>899500</c:v>
                </c:pt>
                <c:pt idx="137">
                  <c:v>899500</c:v>
                </c:pt>
                <c:pt idx="138">
                  <c:v>879500</c:v>
                </c:pt>
                <c:pt idx="139">
                  <c:v>859500</c:v>
                </c:pt>
                <c:pt idx="140">
                  <c:v>839500</c:v>
                </c:pt>
                <c:pt idx="141">
                  <c:v>857100</c:v>
                </c:pt>
                <c:pt idx="142">
                  <c:v>880100</c:v>
                </c:pt>
                <c:pt idx="143">
                  <c:v>860100</c:v>
                </c:pt>
                <c:pt idx="144">
                  <c:v>840100</c:v>
                </c:pt>
                <c:pt idx="145">
                  <c:v>820100</c:v>
                </c:pt>
                <c:pt idx="146">
                  <c:v>800100</c:v>
                </c:pt>
                <c:pt idx="147">
                  <c:v>780100</c:v>
                </c:pt>
                <c:pt idx="148">
                  <c:v>760100</c:v>
                </c:pt>
                <c:pt idx="149">
                  <c:v>798100</c:v>
                </c:pt>
                <c:pt idx="150">
                  <c:v>810100</c:v>
                </c:pt>
                <c:pt idx="151">
                  <c:v>790100</c:v>
                </c:pt>
                <c:pt idx="152">
                  <c:v>770100</c:v>
                </c:pt>
                <c:pt idx="153">
                  <c:v>750100</c:v>
                </c:pt>
                <c:pt idx="154">
                  <c:v>730100</c:v>
                </c:pt>
                <c:pt idx="155">
                  <c:v>710100</c:v>
                </c:pt>
                <c:pt idx="156">
                  <c:v>690100</c:v>
                </c:pt>
                <c:pt idx="157">
                  <c:v>670100</c:v>
                </c:pt>
                <c:pt idx="158">
                  <c:v>670100</c:v>
                </c:pt>
                <c:pt idx="159">
                  <c:v>650100</c:v>
                </c:pt>
                <c:pt idx="160">
                  <c:v>681700</c:v>
                </c:pt>
                <c:pt idx="161">
                  <c:v>723700</c:v>
                </c:pt>
                <c:pt idx="162">
                  <c:v>751700</c:v>
                </c:pt>
                <c:pt idx="163">
                  <c:v>830700</c:v>
                </c:pt>
                <c:pt idx="164">
                  <c:v>790700</c:v>
                </c:pt>
                <c:pt idx="165">
                  <c:v>750700</c:v>
                </c:pt>
                <c:pt idx="166">
                  <c:v>777500</c:v>
                </c:pt>
                <c:pt idx="167">
                  <c:v>737500</c:v>
                </c:pt>
                <c:pt idx="168">
                  <c:v>697500</c:v>
                </c:pt>
                <c:pt idx="169">
                  <c:v>718100</c:v>
                </c:pt>
                <c:pt idx="170">
                  <c:v>738900</c:v>
                </c:pt>
                <c:pt idx="171">
                  <c:v>718900</c:v>
                </c:pt>
                <c:pt idx="172">
                  <c:v>698900</c:v>
                </c:pt>
                <c:pt idx="173">
                  <c:v>678900</c:v>
                </c:pt>
                <c:pt idx="174">
                  <c:v>698500</c:v>
                </c:pt>
                <c:pt idx="175">
                  <c:v>718500</c:v>
                </c:pt>
                <c:pt idx="176">
                  <c:v>698500</c:v>
                </c:pt>
                <c:pt idx="177">
                  <c:v>678500</c:v>
                </c:pt>
                <c:pt idx="178">
                  <c:v>716500</c:v>
                </c:pt>
                <c:pt idx="179">
                  <c:v>736700</c:v>
                </c:pt>
                <c:pt idx="180">
                  <c:v>716700</c:v>
                </c:pt>
                <c:pt idx="181">
                  <c:v>696700</c:v>
                </c:pt>
                <c:pt idx="182">
                  <c:v>725900</c:v>
                </c:pt>
                <c:pt idx="183">
                  <c:v>802900</c:v>
                </c:pt>
                <c:pt idx="184">
                  <c:v>782900</c:v>
                </c:pt>
                <c:pt idx="185">
                  <c:v>762900</c:v>
                </c:pt>
                <c:pt idx="186">
                  <c:v>742900</c:v>
                </c:pt>
                <c:pt idx="187">
                  <c:v>722900</c:v>
                </c:pt>
                <c:pt idx="188">
                  <c:v>702900</c:v>
                </c:pt>
                <c:pt idx="189">
                  <c:v>682900</c:v>
                </c:pt>
                <c:pt idx="190">
                  <c:v>662900</c:v>
                </c:pt>
                <c:pt idx="191">
                  <c:v>642900</c:v>
                </c:pt>
                <c:pt idx="192">
                  <c:v>682900</c:v>
                </c:pt>
                <c:pt idx="193">
                  <c:v>703300</c:v>
                </c:pt>
                <c:pt idx="194">
                  <c:v>756300</c:v>
                </c:pt>
                <c:pt idx="195">
                  <c:v>785500</c:v>
                </c:pt>
                <c:pt idx="196">
                  <c:v>808700</c:v>
                </c:pt>
                <c:pt idx="197">
                  <c:v>871700</c:v>
                </c:pt>
                <c:pt idx="198">
                  <c:v>888100</c:v>
                </c:pt>
                <c:pt idx="199">
                  <c:v>888100</c:v>
                </c:pt>
                <c:pt idx="200">
                  <c:v>868100</c:v>
                </c:pt>
                <c:pt idx="201">
                  <c:v>848100</c:v>
                </c:pt>
                <c:pt idx="202">
                  <c:v>848100</c:v>
                </c:pt>
                <c:pt idx="203">
                  <c:v>828100</c:v>
                </c:pt>
                <c:pt idx="204">
                  <c:v>808100</c:v>
                </c:pt>
                <c:pt idx="205">
                  <c:v>788100</c:v>
                </c:pt>
                <c:pt idx="206">
                  <c:v>768100</c:v>
                </c:pt>
                <c:pt idx="207">
                  <c:v>748100</c:v>
                </c:pt>
                <c:pt idx="208">
                  <c:v>728100</c:v>
                </c:pt>
                <c:pt idx="209">
                  <c:v>774100</c:v>
                </c:pt>
                <c:pt idx="210">
                  <c:v>796100</c:v>
                </c:pt>
                <c:pt idx="211">
                  <c:v>815700</c:v>
                </c:pt>
                <c:pt idx="212">
                  <c:v>795700</c:v>
                </c:pt>
                <c:pt idx="213">
                  <c:v>818700</c:v>
                </c:pt>
                <c:pt idx="214">
                  <c:v>862700</c:v>
                </c:pt>
                <c:pt idx="215">
                  <c:v>842700</c:v>
                </c:pt>
                <c:pt idx="216">
                  <c:v>864700</c:v>
                </c:pt>
                <c:pt idx="217">
                  <c:v>844700</c:v>
                </c:pt>
                <c:pt idx="218">
                  <c:v>870700</c:v>
                </c:pt>
                <c:pt idx="219">
                  <c:v>850700</c:v>
                </c:pt>
                <c:pt idx="220">
                  <c:v>830700</c:v>
                </c:pt>
                <c:pt idx="221">
                  <c:v>810700</c:v>
                </c:pt>
                <c:pt idx="222">
                  <c:v>790700</c:v>
                </c:pt>
                <c:pt idx="223">
                  <c:v>770700</c:v>
                </c:pt>
                <c:pt idx="224">
                  <c:v>750700</c:v>
                </c:pt>
                <c:pt idx="225">
                  <c:v>730700</c:v>
                </c:pt>
                <c:pt idx="226">
                  <c:v>710700</c:v>
                </c:pt>
                <c:pt idx="227">
                  <c:v>728500</c:v>
                </c:pt>
                <c:pt idx="228">
                  <c:v>750300</c:v>
                </c:pt>
                <c:pt idx="229">
                  <c:v>758300</c:v>
                </c:pt>
                <c:pt idx="230">
                  <c:v>758300</c:v>
                </c:pt>
                <c:pt idx="231">
                  <c:v>764400</c:v>
                </c:pt>
                <c:pt idx="232">
                  <c:v>786400</c:v>
                </c:pt>
                <c:pt idx="233">
                  <c:v>798600</c:v>
                </c:pt>
                <c:pt idx="234">
                  <c:v>821600</c:v>
                </c:pt>
                <c:pt idx="235">
                  <c:v>837600</c:v>
                </c:pt>
                <c:pt idx="236">
                  <c:v>855600</c:v>
                </c:pt>
                <c:pt idx="237">
                  <c:v>835600</c:v>
                </c:pt>
                <c:pt idx="238">
                  <c:v>815600</c:v>
                </c:pt>
                <c:pt idx="239">
                  <c:v>795600</c:v>
                </c:pt>
                <c:pt idx="240">
                  <c:v>821400</c:v>
                </c:pt>
                <c:pt idx="241">
                  <c:v>801400</c:v>
                </c:pt>
                <c:pt idx="242">
                  <c:v>781400</c:v>
                </c:pt>
                <c:pt idx="243">
                  <c:v>761400</c:v>
                </c:pt>
                <c:pt idx="244">
                  <c:v>782000</c:v>
                </c:pt>
                <c:pt idx="245">
                  <c:v>762000</c:v>
                </c:pt>
                <c:pt idx="246">
                  <c:v>780400</c:v>
                </c:pt>
                <c:pt idx="247">
                  <c:v>798000</c:v>
                </c:pt>
                <c:pt idx="248">
                  <c:v>809600</c:v>
                </c:pt>
                <c:pt idx="249">
                  <c:v>828000</c:v>
                </c:pt>
                <c:pt idx="250">
                  <c:v>841400</c:v>
                </c:pt>
                <c:pt idx="251">
                  <c:v>865200</c:v>
                </c:pt>
                <c:pt idx="252">
                  <c:v>877200</c:v>
                </c:pt>
                <c:pt idx="253">
                  <c:v>892400</c:v>
                </c:pt>
                <c:pt idx="254">
                  <c:v>900700</c:v>
                </c:pt>
                <c:pt idx="255">
                  <c:v>918100</c:v>
                </c:pt>
                <c:pt idx="256">
                  <c:v>928100</c:v>
                </c:pt>
                <c:pt idx="257">
                  <c:v>908100</c:v>
                </c:pt>
                <c:pt idx="258">
                  <c:v>888100</c:v>
                </c:pt>
                <c:pt idx="259">
                  <c:v>888100</c:v>
                </c:pt>
                <c:pt idx="260">
                  <c:v>906100</c:v>
                </c:pt>
                <c:pt idx="261">
                  <c:v>921300</c:v>
                </c:pt>
                <c:pt idx="262">
                  <c:v>933100</c:v>
                </c:pt>
                <c:pt idx="263">
                  <c:v>913100</c:v>
                </c:pt>
                <c:pt idx="264">
                  <c:v>893100</c:v>
                </c:pt>
                <c:pt idx="265">
                  <c:v>873100</c:v>
                </c:pt>
                <c:pt idx="266">
                  <c:v>853100</c:v>
                </c:pt>
                <c:pt idx="267">
                  <c:v>833100</c:v>
                </c:pt>
                <c:pt idx="268">
                  <c:v>856500</c:v>
                </c:pt>
                <c:pt idx="269">
                  <c:v>872500</c:v>
                </c:pt>
                <c:pt idx="270">
                  <c:v>885300</c:v>
                </c:pt>
                <c:pt idx="271">
                  <c:v>906100</c:v>
                </c:pt>
                <c:pt idx="272">
                  <c:v>932500</c:v>
                </c:pt>
                <c:pt idx="273">
                  <c:v>912500</c:v>
                </c:pt>
                <c:pt idx="274">
                  <c:v>924900</c:v>
                </c:pt>
                <c:pt idx="275">
                  <c:v>980900</c:v>
                </c:pt>
                <c:pt idx="276">
                  <c:v>1000900</c:v>
                </c:pt>
                <c:pt idx="277">
                  <c:v>1028900</c:v>
                </c:pt>
                <c:pt idx="278">
                  <c:v>1068900</c:v>
                </c:pt>
                <c:pt idx="279">
                  <c:v>1079100</c:v>
                </c:pt>
                <c:pt idx="280">
                  <c:v>1095100</c:v>
                </c:pt>
                <c:pt idx="281">
                  <c:v>1123500</c:v>
                </c:pt>
                <c:pt idx="282">
                  <c:v>1103500</c:v>
                </c:pt>
                <c:pt idx="283">
                  <c:v>1083500</c:v>
                </c:pt>
                <c:pt idx="284">
                  <c:v>1063500</c:v>
                </c:pt>
                <c:pt idx="285">
                  <c:v>1043500</c:v>
                </c:pt>
                <c:pt idx="286">
                  <c:v>1043500</c:v>
                </c:pt>
                <c:pt idx="287">
                  <c:v>1023500</c:v>
                </c:pt>
                <c:pt idx="288">
                  <c:v>1003500</c:v>
                </c:pt>
                <c:pt idx="289">
                  <c:v>1020500</c:v>
                </c:pt>
                <c:pt idx="290">
                  <c:v>1000500</c:v>
                </c:pt>
                <c:pt idx="291">
                  <c:v>1024100</c:v>
                </c:pt>
                <c:pt idx="292">
                  <c:v>1054100</c:v>
                </c:pt>
                <c:pt idx="293">
                  <c:v>1072100</c:v>
                </c:pt>
                <c:pt idx="294">
                  <c:v>1052100</c:v>
                </c:pt>
                <c:pt idx="295">
                  <c:v>1032100</c:v>
                </c:pt>
                <c:pt idx="296">
                  <c:v>1012100</c:v>
                </c:pt>
                <c:pt idx="297">
                  <c:v>992100</c:v>
                </c:pt>
                <c:pt idx="298">
                  <c:v>972100</c:v>
                </c:pt>
                <c:pt idx="299">
                  <c:v>952100</c:v>
                </c:pt>
                <c:pt idx="300">
                  <c:v>932100</c:v>
                </c:pt>
                <c:pt idx="301">
                  <c:v>912100</c:v>
                </c:pt>
                <c:pt idx="302">
                  <c:v>892100</c:v>
                </c:pt>
                <c:pt idx="303">
                  <c:v>872100</c:v>
                </c:pt>
                <c:pt idx="304">
                  <c:v>852100</c:v>
                </c:pt>
                <c:pt idx="305">
                  <c:v>864100</c:v>
                </c:pt>
                <c:pt idx="306">
                  <c:v>876100</c:v>
                </c:pt>
                <c:pt idx="307">
                  <c:v>900100</c:v>
                </c:pt>
                <c:pt idx="308">
                  <c:v>914100</c:v>
                </c:pt>
                <c:pt idx="309">
                  <c:v>942100</c:v>
                </c:pt>
                <c:pt idx="310">
                  <c:v>922100</c:v>
                </c:pt>
                <c:pt idx="311">
                  <c:v>902100</c:v>
                </c:pt>
                <c:pt idx="312">
                  <c:v>920100</c:v>
                </c:pt>
                <c:pt idx="313">
                  <c:v>933100</c:v>
                </c:pt>
                <c:pt idx="314">
                  <c:v>965500</c:v>
                </c:pt>
                <c:pt idx="315">
                  <c:v>945500</c:v>
                </c:pt>
                <c:pt idx="316">
                  <c:v>925500</c:v>
                </c:pt>
                <c:pt idx="317">
                  <c:v>949500</c:v>
                </c:pt>
                <c:pt idx="318">
                  <c:v>929500</c:v>
                </c:pt>
                <c:pt idx="319">
                  <c:v>951500</c:v>
                </c:pt>
                <c:pt idx="320">
                  <c:v>966700</c:v>
                </c:pt>
                <c:pt idx="321">
                  <c:v>992700</c:v>
                </c:pt>
                <c:pt idx="322">
                  <c:v>972700</c:v>
                </c:pt>
                <c:pt idx="323">
                  <c:v>952700</c:v>
                </c:pt>
                <c:pt idx="324">
                  <c:v>932700</c:v>
                </c:pt>
                <c:pt idx="325">
                  <c:v>979700</c:v>
                </c:pt>
                <c:pt idx="326">
                  <c:v>995700</c:v>
                </c:pt>
                <c:pt idx="327">
                  <c:v>1020900</c:v>
                </c:pt>
                <c:pt idx="328">
                  <c:v>1038100</c:v>
                </c:pt>
                <c:pt idx="329">
                  <c:v>1060900</c:v>
                </c:pt>
                <c:pt idx="330">
                  <c:v>1083900</c:v>
                </c:pt>
                <c:pt idx="331">
                  <c:v>1121900</c:v>
                </c:pt>
                <c:pt idx="332">
                  <c:v>1101900</c:v>
                </c:pt>
                <c:pt idx="333">
                  <c:v>1081900</c:v>
                </c:pt>
                <c:pt idx="334">
                  <c:v>1095900</c:v>
                </c:pt>
                <c:pt idx="335">
                  <c:v>1075900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43139456"/>
        <c:axId val="43140992"/>
      </c:lineChart>
      <c:catAx>
        <c:axId val="43139456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3140992"/>
        <c:crosses val="autoZero"/>
        <c:auto val="1"/>
        <c:lblAlgn val="ctr"/>
        <c:lblOffset val="100"/>
      </c:catAx>
      <c:valAx>
        <c:axId val="43140992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313945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85320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F1" zoomScaleNormal="100" workbookViewId="0">
      <selection activeCell="P4" sqref="P4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</v>
      </c>
      <c r="D3" s="5" t="s">
        <v>1</v>
      </c>
      <c r="E3" s="6">
        <f>AVERAGE(E5:E837)</f>
        <v>2.6549710982658938</v>
      </c>
      <c r="F3" s="7"/>
      <c r="H3" s="4">
        <f>SUM(H5:H837)</f>
        <v>7080000</v>
      </c>
      <c r="I3" s="8">
        <f>SUM(I5:I854)</f>
        <v>37100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0.48554913294797686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5.361271676300578E-3</v>
      </c>
    </row>
    <row r="5" spans="1:13">
      <c r="A5" s="11" t="s">
        <v>14</v>
      </c>
      <c r="B5" s="39">
        <v>45748</v>
      </c>
      <c r="C5" s="43" t="s">
        <v>1436</v>
      </c>
      <c r="D5" s="13" t="s">
        <v>15</v>
      </c>
      <c r="E5" s="43">
        <v>2.9</v>
      </c>
      <c r="F5" s="43" t="s">
        <v>19</v>
      </c>
      <c r="G5" s="43"/>
      <c r="H5" s="47">
        <f t="shared" ref="H5:H68" si="0">$C$3</f>
        <v>20000</v>
      </c>
      <c r="I5" s="14">
        <f t="shared" ref="I5:I68" si="1">IF(G5&lt;&gt;"",IF(F5="nyertes",(G5-1)*H5,H5*(-1)),IF(F5="nyertes",(E5-1)*H5,H5*(-1)))</f>
        <v>-20000</v>
      </c>
      <c r="J5" s="15">
        <f>K3+I5</f>
        <v>980000</v>
      </c>
      <c r="K5" s="16"/>
      <c r="L5" s="5"/>
      <c r="M5" s="12"/>
    </row>
    <row r="6" spans="1:13">
      <c r="A6" s="11" t="s">
        <v>17</v>
      </c>
      <c r="B6" s="39">
        <v>45748</v>
      </c>
      <c r="C6" s="43" t="s">
        <v>1436</v>
      </c>
      <c r="D6" s="54" t="s">
        <v>26</v>
      </c>
      <c r="E6" s="43">
        <v>2.02</v>
      </c>
      <c r="F6" s="43" t="s">
        <v>16</v>
      </c>
      <c r="G6" s="43"/>
      <c r="H6" s="47">
        <f t="shared" si="0"/>
        <v>20000</v>
      </c>
      <c r="I6" s="14">
        <f t="shared" si="1"/>
        <v>20400</v>
      </c>
      <c r="J6" s="15">
        <f t="shared" ref="J6:J69" si="2">J5+I6</f>
        <v>1000400</v>
      </c>
    </row>
    <row r="7" spans="1:13">
      <c r="A7" s="11" t="s">
        <v>20</v>
      </c>
      <c r="B7" s="39">
        <v>45748</v>
      </c>
      <c r="C7" s="43" t="s">
        <v>1437</v>
      </c>
      <c r="D7" s="13" t="s">
        <v>15</v>
      </c>
      <c r="E7" s="43">
        <v>3.15</v>
      </c>
      <c r="F7" s="43" t="s">
        <v>19</v>
      </c>
      <c r="G7" s="43"/>
      <c r="H7" s="47">
        <f t="shared" si="0"/>
        <v>20000</v>
      </c>
      <c r="I7" s="14">
        <f t="shared" si="1"/>
        <v>-20000</v>
      </c>
      <c r="J7" s="15">
        <f t="shared" si="2"/>
        <v>980400</v>
      </c>
    </row>
    <row r="8" spans="1:13">
      <c r="A8" s="11" t="s">
        <v>22</v>
      </c>
      <c r="B8" s="39">
        <v>45748</v>
      </c>
      <c r="C8" s="43" t="s">
        <v>1437</v>
      </c>
      <c r="D8" s="54" t="s">
        <v>84</v>
      </c>
      <c r="E8" s="43">
        <v>1.67</v>
      </c>
      <c r="F8" s="43" t="s">
        <v>19</v>
      </c>
      <c r="G8" s="43"/>
      <c r="H8" s="47">
        <f t="shared" si="0"/>
        <v>20000</v>
      </c>
      <c r="I8" s="14">
        <f t="shared" si="1"/>
        <v>-20000</v>
      </c>
      <c r="J8" s="15">
        <f t="shared" si="2"/>
        <v>960400</v>
      </c>
    </row>
    <row r="9" spans="1:13">
      <c r="A9" s="11" t="s">
        <v>24</v>
      </c>
      <c r="B9" s="39">
        <v>45748</v>
      </c>
      <c r="C9" s="43" t="s">
        <v>1438</v>
      </c>
      <c r="D9" s="13" t="s">
        <v>15</v>
      </c>
      <c r="E9" s="43">
        <v>2.7</v>
      </c>
      <c r="F9" s="43" t="s">
        <v>19</v>
      </c>
      <c r="G9" s="43"/>
      <c r="H9" s="47">
        <f t="shared" si="0"/>
        <v>20000</v>
      </c>
      <c r="I9" s="14">
        <f t="shared" si="1"/>
        <v>-20000</v>
      </c>
      <c r="J9" s="15">
        <f t="shared" si="2"/>
        <v>940400</v>
      </c>
    </row>
    <row r="10" spans="1:13">
      <c r="A10" s="11" t="s">
        <v>25</v>
      </c>
      <c r="B10" s="39">
        <v>45748</v>
      </c>
      <c r="C10" s="43" t="s">
        <v>1438</v>
      </c>
      <c r="D10" s="13" t="s">
        <v>18</v>
      </c>
      <c r="E10" s="43">
        <v>6.5</v>
      </c>
      <c r="F10" s="43" t="s">
        <v>19</v>
      </c>
      <c r="G10" s="43"/>
      <c r="H10" s="47">
        <f t="shared" si="0"/>
        <v>20000</v>
      </c>
      <c r="I10" s="14">
        <f t="shared" si="1"/>
        <v>-20000</v>
      </c>
      <c r="J10" s="15">
        <f t="shared" si="2"/>
        <v>920400</v>
      </c>
    </row>
    <row r="11" spans="1:13">
      <c r="A11" s="11" t="s">
        <v>27</v>
      </c>
      <c r="B11" s="39">
        <v>45748</v>
      </c>
      <c r="C11" s="43" t="s">
        <v>1438</v>
      </c>
      <c r="D11" s="54" t="s">
        <v>23</v>
      </c>
      <c r="E11" s="43">
        <v>2.52</v>
      </c>
      <c r="F11" s="43" t="s">
        <v>19</v>
      </c>
      <c r="G11" s="43"/>
      <c r="H11" s="47">
        <f t="shared" si="0"/>
        <v>20000</v>
      </c>
      <c r="I11" s="14">
        <f t="shared" si="1"/>
        <v>-20000</v>
      </c>
      <c r="J11" s="15">
        <f t="shared" si="2"/>
        <v>900400</v>
      </c>
    </row>
    <row r="12" spans="1:13">
      <c r="A12" s="11" t="s">
        <v>28</v>
      </c>
      <c r="B12" s="39">
        <v>45748</v>
      </c>
      <c r="C12" s="43" t="s">
        <v>1438</v>
      </c>
      <c r="D12" s="54" t="s">
        <v>115</v>
      </c>
      <c r="E12" s="43">
        <v>5.25</v>
      </c>
      <c r="F12" s="43" t="s">
        <v>19</v>
      </c>
      <c r="G12" s="43"/>
      <c r="H12" s="47">
        <f t="shared" si="0"/>
        <v>20000</v>
      </c>
      <c r="I12" s="14">
        <f t="shared" si="1"/>
        <v>-20000</v>
      </c>
      <c r="J12" s="15">
        <f t="shared" si="2"/>
        <v>880400</v>
      </c>
    </row>
    <row r="13" spans="1:13">
      <c r="A13" s="11" t="s">
        <v>29</v>
      </c>
      <c r="B13" s="39">
        <v>45748</v>
      </c>
      <c r="C13" s="43" t="s">
        <v>1439</v>
      </c>
      <c r="D13" s="13" t="s">
        <v>15</v>
      </c>
      <c r="E13" s="43">
        <v>3.2</v>
      </c>
      <c r="F13" s="43" t="s">
        <v>16</v>
      </c>
      <c r="G13" s="43"/>
      <c r="H13" s="47">
        <f t="shared" si="0"/>
        <v>20000</v>
      </c>
      <c r="I13" s="14">
        <f t="shared" si="1"/>
        <v>44000</v>
      </c>
      <c r="J13" s="15">
        <f t="shared" si="2"/>
        <v>924400</v>
      </c>
    </row>
    <row r="14" spans="1:13">
      <c r="A14" s="11" t="s">
        <v>30</v>
      </c>
      <c r="B14" s="39">
        <v>45748</v>
      </c>
      <c r="C14" s="43" t="s">
        <v>1439</v>
      </c>
      <c r="D14" s="54" t="s">
        <v>84</v>
      </c>
      <c r="E14" s="43">
        <v>1.73</v>
      </c>
      <c r="F14" s="43" t="s">
        <v>16</v>
      </c>
      <c r="G14" s="43"/>
      <c r="H14" s="47">
        <f t="shared" si="0"/>
        <v>20000</v>
      </c>
      <c r="I14" s="14">
        <f t="shared" si="1"/>
        <v>14600</v>
      </c>
      <c r="J14" s="15">
        <f t="shared" si="2"/>
        <v>939000</v>
      </c>
    </row>
    <row r="15" spans="1:13">
      <c r="A15" s="11" t="s">
        <v>32</v>
      </c>
      <c r="B15" s="39">
        <v>45748</v>
      </c>
      <c r="C15" s="43" t="s">
        <v>1439</v>
      </c>
      <c r="D15" s="54" t="s">
        <v>26</v>
      </c>
      <c r="E15" s="43">
        <v>2.2799999999999998</v>
      </c>
      <c r="F15" s="43" t="s">
        <v>16</v>
      </c>
      <c r="G15" s="43"/>
      <c r="H15" s="47">
        <f t="shared" si="0"/>
        <v>20000</v>
      </c>
      <c r="I15" s="14">
        <f t="shared" si="1"/>
        <v>25599.999999999996</v>
      </c>
      <c r="J15" s="15">
        <f t="shared" si="2"/>
        <v>964600</v>
      </c>
    </row>
    <row r="16" spans="1:13">
      <c r="A16" s="11" t="s">
        <v>33</v>
      </c>
      <c r="B16" s="39">
        <v>45748</v>
      </c>
      <c r="C16" s="43" t="s">
        <v>1439</v>
      </c>
      <c r="D16" s="54" t="s">
        <v>80</v>
      </c>
      <c r="E16" s="43">
        <v>2.33</v>
      </c>
      <c r="F16" s="43" t="s">
        <v>19</v>
      </c>
      <c r="G16" s="43"/>
      <c r="H16" s="47">
        <f t="shared" si="0"/>
        <v>20000</v>
      </c>
      <c r="I16" s="14">
        <f t="shared" si="1"/>
        <v>-20000</v>
      </c>
      <c r="J16" s="15">
        <f t="shared" si="2"/>
        <v>944600</v>
      </c>
    </row>
    <row r="17" spans="1:24">
      <c r="A17" s="11" t="s">
        <v>34</v>
      </c>
      <c r="B17" s="39">
        <v>45748</v>
      </c>
      <c r="C17" s="43" t="s">
        <v>1439</v>
      </c>
      <c r="D17" s="54" t="s">
        <v>1435</v>
      </c>
      <c r="E17" s="43">
        <v>5</v>
      </c>
      <c r="F17" s="43" t="s">
        <v>19</v>
      </c>
      <c r="G17" s="43"/>
      <c r="H17" s="47">
        <f t="shared" si="0"/>
        <v>20000</v>
      </c>
      <c r="I17" s="14">
        <f t="shared" si="1"/>
        <v>-20000</v>
      </c>
      <c r="J17" s="15">
        <f t="shared" si="2"/>
        <v>924600</v>
      </c>
    </row>
    <row r="18" spans="1:24">
      <c r="A18" s="11" t="s">
        <v>35</v>
      </c>
      <c r="B18" s="39">
        <v>45748</v>
      </c>
      <c r="C18" s="43" t="s">
        <v>1440</v>
      </c>
      <c r="D18" s="54" t="s">
        <v>1441</v>
      </c>
      <c r="E18" s="43">
        <v>1.66</v>
      </c>
      <c r="F18" s="43" t="s">
        <v>16</v>
      </c>
      <c r="G18" s="45">
        <v>1</v>
      </c>
      <c r="H18" s="47">
        <f t="shared" si="0"/>
        <v>20000</v>
      </c>
      <c r="I18" s="14">
        <f t="shared" si="1"/>
        <v>0</v>
      </c>
      <c r="J18" s="15">
        <f t="shared" si="2"/>
        <v>924600</v>
      </c>
    </row>
    <row r="19" spans="1:24">
      <c r="A19" s="11" t="s">
        <v>36</v>
      </c>
      <c r="B19" s="39">
        <v>45748</v>
      </c>
      <c r="C19" s="43" t="s">
        <v>1440</v>
      </c>
      <c r="D19" s="54" t="s">
        <v>1435</v>
      </c>
      <c r="E19" s="43">
        <v>2.2200000000000002</v>
      </c>
      <c r="F19" s="43" t="s">
        <v>19</v>
      </c>
      <c r="G19" s="43"/>
      <c r="H19" s="47">
        <f t="shared" si="0"/>
        <v>20000</v>
      </c>
      <c r="I19" s="14">
        <f t="shared" si="1"/>
        <v>-20000</v>
      </c>
      <c r="J19" s="15">
        <f t="shared" si="2"/>
        <v>904600</v>
      </c>
    </row>
    <row r="20" spans="1:24">
      <c r="A20" s="11" t="s">
        <v>37</v>
      </c>
      <c r="B20" s="39">
        <v>45748</v>
      </c>
      <c r="C20" s="43" t="s">
        <v>1442</v>
      </c>
      <c r="D20" s="13" t="s">
        <v>15</v>
      </c>
      <c r="E20" s="43">
        <v>2.44</v>
      </c>
      <c r="F20" s="43" t="s">
        <v>16</v>
      </c>
      <c r="G20" s="43"/>
      <c r="H20" s="47">
        <f t="shared" si="0"/>
        <v>20000</v>
      </c>
      <c r="I20" s="14">
        <f t="shared" si="1"/>
        <v>28800</v>
      </c>
      <c r="J20" s="15">
        <f t="shared" si="2"/>
        <v>933400</v>
      </c>
    </row>
    <row r="21" spans="1:24">
      <c r="A21" s="11" t="s">
        <v>38</v>
      </c>
      <c r="B21" s="39">
        <v>45748</v>
      </c>
      <c r="C21" s="43" t="s">
        <v>1442</v>
      </c>
      <c r="D21" s="54" t="s">
        <v>23</v>
      </c>
      <c r="E21" s="43">
        <v>2.2200000000000002</v>
      </c>
      <c r="F21" s="43" t="s">
        <v>16</v>
      </c>
      <c r="G21" s="43"/>
      <c r="H21" s="47">
        <f t="shared" si="0"/>
        <v>20000</v>
      </c>
      <c r="I21" s="14">
        <f t="shared" si="1"/>
        <v>24400.000000000004</v>
      </c>
      <c r="J21" s="15">
        <f t="shared" si="2"/>
        <v>957800</v>
      </c>
    </row>
    <row r="22" spans="1:24">
      <c r="A22" s="11" t="s">
        <v>39</v>
      </c>
      <c r="B22" s="39">
        <v>45748</v>
      </c>
      <c r="C22" s="43" t="s">
        <v>1442</v>
      </c>
      <c r="D22" s="54" t="s">
        <v>58</v>
      </c>
      <c r="E22" s="43">
        <v>2.7</v>
      </c>
      <c r="F22" s="43" t="s">
        <v>16</v>
      </c>
      <c r="G22" s="43"/>
      <c r="H22" s="47">
        <f t="shared" si="0"/>
        <v>20000</v>
      </c>
      <c r="I22" s="14">
        <f t="shared" si="1"/>
        <v>34000</v>
      </c>
      <c r="J22" s="15">
        <f t="shared" si="2"/>
        <v>991800</v>
      </c>
    </row>
    <row r="23" spans="1:24">
      <c r="A23" s="11" t="s">
        <v>40</v>
      </c>
      <c r="B23" s="39">
        <v>45748</v>
      </c>
      <c r="C23" s="43" t="s">
        <v>1443</v>
      </c>
      <c r="D23" s="13" t="s">
        <v>15</v>
      </c>
      <c r="E23" s="43">
        <v>3.2</v>
      </c>
      <c r="F23" s="43" t="s">
        <v>19</v>
      </c>
      <c r="G23" s="43"/>
      <c r="H23" s="47">
        <f t="shared" si="0"/>
        <v>20000</v>
      </c>
      <c r="I23" s="14">
        <f t="shared" si="1"/>
        <v>-20000</v>
      </c>
      <c r="J23" s="15">
        <f t="shared" si="2"/>
        <v>971800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45748</v>
      </c>
      <c r="C24" s="43" t="s">
        <v>1443</v>
      </c>
      <c r="D24" s="54" t="s">
        <v>26</v>
      </c>
      <c r="E24" s="43">
        <v>2.2799999999999998</v>
      </c>
      <c r="F24" s="43" t="s">
        <v>19</v>
      </c>
      <c r="G24" s="43"/>
      <c r="H24" s="47">
        <f t="shared" si="0"/>
        <v>20000</v>
      </c>
      <c r="I24" s="14">
        <f t="shared" si="1"/>
        <v>-20000</v>
      </c>
      <c r="J24" s="15">
        <f t="shared" si="2"/>
        <v>951800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540000</v>
      </c>
      <c r="O24" s="20">
        <f t="shared" ref="O24:O30" si="4">SUMPRODUCT(--(WEEKDAY($B$5:$B$4437)=L24),--(ISBLANK($B$5:$B$4437)=FALSE()),$E$5:$E$4437)/SUMPRODUCT(--(WEEKDAY($B$5:$B$4437)=L24),--(ISBLANK($B$5:$B$4437)=FALSE()))</f>
        <v>2.4340740740740734</v>
      </c>
      <c r="P24" s="21">
        <f t="shared" ref="P24:P30" si="5">SUMPRODUCT(--(WEEKDAY($B$5:$B$4437)=L24),--(ISBLANK($B$5:$B$4437)=FALSE()))</f>
        <v>27</v>
      </c>
      <c r="Q24" s="21">
        <f t="shared" ref="Q24:Q30" si="6">SUMPRODUCT(--(WEEKDAY($B$5:$B$4437)=L24),--(ISBLANK($B$5:$B$4437)=FALSE()),--($F$5:$F$4437="nyertes"))</f>
        <v>14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13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0.51851851851851849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45748</v>
      </c>
      <c r="C25" s="43" t="s">
        <v>1444</v>
      </c>
      <c r="D25" s="13" t="s">
        <v>15</v>
      </c>
      <c r="E25" s="43">
        <v>3.2</v>
      </c>
      <c r="F25" s="43" t="s">
        <v>19</v>
      </c>
      <c r="G25" s="43"/>
      <c r="H25" s="47">
        <f t="shared" si="0"/>
        <v>20000</v>
      </c>
      <c r="I25" s="14">
        <f t="shared" si="1"/>
        <v>-20000</v>
      </c>
      <c r="J25" s="15">
        <f t="shared" si="2"/>
        <v>931800</v>
      </c>
      <c r="K25" s="26"/>
      <c r="L25" s="18">
        <v>3</v>
      </c>
      <c r="M25" s="18" t="s">
        <v>56</v>
      </c>
      <c r="N25" s="19">
        <f t="shared" si="3"/>
        <v>1560000</v>
      </c>
      <c r="O25" s="20">
        <f t="shared" si="4"/>
        <v>3.0408974358974361</v>
      </c>
      <c r="P25" s="21">
        <f t="shared" si="5"/>
        <v>78</v>
      </c>
      <c r="Q25" s="21">
        <f t="shared" si="6"/>
        <v>34</v>
      </c>
      <c r="R25" s="19" t="e">
        <f t="shared" si="7"/>
        <v>#VALUE!</v>
      </c>
      <c r="S25" s="21">
        <f t="shared" si="8"/>
        <v>44</v>
      </c>
      <c r="T25" s="22" t="e">
        <f t="shared" si="9"/>
        <v>#VALUE!</v>
      </c>
      <c r="U25" s="23">
        <f t="shared" si="10"/>
        <v>0.4358974358974359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45748</v>
      </c>
      <c r="C26" s="43" t="s">
        <v>1444</v>
      </c>
      <c r="D26" s="54" t="s">
        <v>26</v>
      </c>
      <c r="E26" s="43">
        <v>2.2599999999999998</v>
      </c>
      <c r="F26" s="43" t="s">
        <v>19</v>
      </c>
      <c r="G26" s="43"/>
      <c r="H26" s="47">
        <f t="shared" si="0"/>
        <v>20000</v>
      </c>
      <c r="I26" s="14">
        <f t="shared" si="1"/>
        <v>-20000</v>
      </c>
      <c r="J26" s="15">
        <f t="shared" si="2"/>
        <v>911800</v>
      </c>
      <c r="K26" s="26"/>
      <c r="L26" s="18">
        <v>4</v>
      </c>
      <c r="M26" s="18" t="s">
        <v>59</v>
      </c>
      <c r="N26" s="19">
        <f t="shared" si="3"/>
        <v>1420000</v>
      </c>
      <c r="O26" s="20">
        <f t="shared" si="4"/>
        <v>2.5288235294117634</v>
      </c>
      <c r="P26" s="21">
        <f t="shared" si="5"/>
        <v>68</v>
      </c>
      <c r="Q26" s="21">
        <f t="shared" si="6"/>
        <v>39</v>
      </c>
      <c r="R26" s="19" t="e">
        <f t="shared" si="7"/>
        <v>#VALUE!</v>
      </c>
      <c r="S26" s="21">
        <f t="shared" si="8"/>
        <v>29</v>
      </c>
      <c r="T26" s="22" t="e">
        <f t="shared" si="9"/>
        <v>#VALUE!</v>
      </c>
      <c r="U26" s="23">
        <f t="shared" si="10"/>
        <v>0.57352941176470584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45748</v>
      </c>
      <c r="C27" s="43" t="s">
        <v>1445</v>
      </c>
      <c r="D27" s="13" t="s">
        <v>15</v>
      </c>
      <c r="E27" s="43">
        <v>2.85</v>
      </c>
      <c r="F27" s="43" t="s">
        <v>19</v>
      </c>
      <c r="G27" s="43"/>
      <c r="H27" s="47">
        <f t="shared" si="0"/>
        <v>20000</v>
      </c>
      <c r="I27" s="14">
        <f t="shared" si="1"/>
        <v>-20000</v>
      </c>
      <c r="J27" s="15">
        <f t="shared" si="2"/>
        <v>891800</v>
      </c>
      <c r="K27" s="26"/>
      <c r="L27" s="18">
        <v>5</v>
      </c>
      <c r="M27" s="18" t="s">
        <v>61</v>
      </c>
      <c r="N27" s="19">
        <f t="shared" si="3"/>
        <v>760000</v>
      </c>
      <c r="O27" s="20">
        <f t="shared" si="4"/>
        <v>2.5836842105263158</v>
      </c>
      <c r="P27" s="21">
        <f t="shared" si="5"/>
        <v>38</v>
      </c>
      <c r="Q27" s="21">
        <f t="shared" si="6"/>
        <v>12</v>
      </c>
      <c r="R27" s="19" t="e">
        <f t="shared" si="7"/>
        <v>#VALUE!</v>
      </c>
      <c r="S27" s="21">
        <f t="shared" si="8"/>
        <v>26</v>
      </c>
      <c r="T27" s="22" t="e">
        <f t="shared" si="9"/>
        <v>#VALUE!</v>
      </c>
      <c r="U27" s="23">
        <f t="shared" si="10"/>
        <v>0.31578947368421051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45748</v>
      </c>
      <c r="C28" s="43" t="s">
        <v>1445</v>
      </c>
      <c r="D28" s="54" t="s">
        <v>26</v>
      </c>
      <c r="E28" s="43">
        <v>1.92</v>
      </c>
      <c r="F28" s="43" t="s">
        <v>19</v>
      </c>
      <c r="G28" s="43"/>
      <c r="H28" s="47">
        <f t="shared" si="0"/>
        <v>20000</v>
      </c>
      <c r="I28" s="14">
        <f t="shared" si="1"/>
        <v>-20000</v>
      </c>
      <c r="J28" s="15">
        <f t="shared" si="2"/>
        <v>871800</v>
      </c>
      <c r="L28" s="18">
        <v>6</v>
      </c>
      <c r="M28" s="18" t="s">
        <v>63</v>
      </c>
      <c r="N28" s="19">
        <f t="shared" si="3"/>
        <v>120000</v>
      </c>
      <c r="O28" s="20">
        <f t="shared" si="4"/>
        <v>2.1616666666666666</v>
      </c>
      <c r="P28" s="21">
        <f t="shared" si="5"/>
        <v>6</v>
      </c>
      <c r="Q28" s="21">
        <f t="shared" si="6"/>
        <v>2</v>
      </c>
      <c r="R28" s="19" t="e">
        <f t="shared" si="7"/>
        <v>#VALUE!</v>
      </c>
      <c r="S28" s="21">
        <f t="shared" si="8"/>
        <v>4</v>
      </c>
      <c r="T28" s="22" t="e">
        <f t="shared" si="9"/>
        <v>#VALUE!</v>
      </c>
      <c r="U28" s="23">
        <f t="shared" si="10"/>
        <v>0.33333333333333331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45748</v>
      </c>
      <c r="C29" s="43" t="s">
        <v>1446</v>
      </c>
      <c r="D29" s="13" t="s">
        <v>15</v>
      </c>
      <c r="E29" s="43">
        <v>2.9</v>
      </c>
      <c r="F29" s="43" t="s">
        <v>19</v>
      </c>
      <c r="G29" s="43"/>
      <c r="H29" s="47">
        <f t="shared" si="0"/>
        <v>20000</v>
      </c>
      <c r="I29" s="14">
        <f t="shared" si="1"/>
        <v>-20000</v>
      </c>
      <c r="J29" s="15">
        <f t="shared" si="2"/>
        <v>851800</v>
      </c>
      <c r="L29" s="18">
        <v>7</v>
      </c>
      <c r="M29" s="18" t="s">
        <v>65</v>
      </c>
      <c r="N29" s="19">
        <f t="shared" si="3"/>
        <v>1380000</v>
      </c>
      <c r="O29" s="20">
        <f t="shared" si="4"/>
        <v>2.697971014492754</v>
      </c>
      <c r="P29" s="21">
        <f t="shared" si="5"/>
        <v>69</v>
      </c>
      <c r="Q29" s="21">
        <f t="shared" si="6"/>
        <v>37</v>
      </c>
      <c r="R29" s="19" t="e">
        <f t="shared" si="7"/>
        <v>#VALUE!</v>
      </c>
      <c r="S29" s="21">
        <f t="shared" si="8"/>
        <v>32</v>
      </c>
      <c r="T29" s="22" t="e">
        <f t="shared" si="9"/>
        <v>#VALUE!</v>
      </c>
      <c r="U29" s="23">
        <f t="shared" si="10"/>
        <v>0.53623188405797106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45748</v>
      </c>
      <c r="C30" s="43" t="s">
        <v>1446</v>
      </c>
      <c r="D30" s="54" t="s">
        <v>26</v>
      </c>
      <c r="E30" s="43">
        <v>2.0099999999999998</v>
      </c>
      <c r="F30" s="43" t="s">
        <v>19</v>
      </c>
      <c r="G30" s="43"/>
      <c r="H30" s="47">
        <f t="shared" si="0"/>
        <v>20000</v>
      </c>
      <c r="I30" s="14">
        <f t="shared" si="1"/>
        <v>-20000</v>
      </c>
      <c r="J30" s="15">
        <f t="shared" si="2"/>
        <v>831800</v>
      </c>
      <c r="L30" s="18">
        <v>1</v>
      </c>
      <c r="M30" s="18" t="s">
        <v>67</v>
      </c>
      <c r="N30" s="19">
        <f t="shared" si="3"/>
        <v>1300000</v>
      </c>
      <c r="O30" s="20">
        <f t="shared" si="4"/>
        <v>2.440666666666667</v>
      </c>
      <c r="P30" s="21">
        <f t="shared" si="5"/>
        <v>60</v>
      </c>
      <c r="Q30" s="21">
        <f t="shared" si="6"/>
        <v>30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0.5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45748</v>
      </c>
      <c r="C31" s="43" t="s">
        <v>1447</v>
      </c>
      <c r="D31" s="13" t="s">
        <v>15</v>
      </c>
      <c r="E31" s="43">
        <v>3.9</v>
      </c>
      <c r="F31" s="43" t="s">
        <v>19</v>
      </c>
      <c r="G31" s="43"/>
      <c r="H31" s="47">
        <f t="shared" si="0"/>
        <v>20000</v>
      </c>
      <c r="I31" s="14">
        <f t="shared" si="1"/>
        <v>-20000</v>
      </c>
      <c r="J31" s="15">
        <f t="shared" si="2"/>
        <v>811800</v>
      </c>
      <c r="L31" s="27" t="s">
        <v>69</v>
      </c>
      <c r="M31" s="27"/>
      <c r="N31" s="28">
        <f>SUM(N24:N30)</f>
        <v>7080000</v>
      </c>
      <c r="O31" s="29">
        <f>AVERAGE(O24:O30)</f>
        <v>2.5553976568193826</v>
      </c>
      <c r="P31" s="28">
        <f>SUM(P24:P30)</f>
        <v>346</v>
      </c>
      <c r="Q31" s="28">
        <f>SUM(Q24:Q30)</f>
        <v>168</v>
      </c>
      <c r="R31" s="28" t="e">
        <f>SUM(R24:R30)</f>
        <v>#VALUE!</v>
      </c>
      <c r="S31" s="28">
        <f>SUM(S24:S30)</f>
        <v>178</v>
      </c>
      <c r="T31" s="30" t="e">
        <f>SUM(T24:T30)</f>
        <v>#VALUE!</v>
      </c>
      <c r="U31" s="31">
        <f t="shared" si="10"/>
        <v>0.48554913294797686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45748</v>
      </c>
      <c r="C32" s="43" t="s">
        <v>1447</v>
      </c>
      <c r="D32" s="54" t="s">
        <v>84</v>
      </c>
      <c r="E32" s="43">
        <v>2.11</v>
      </c>
      <c r="F32" s="43" t="s">
        <v>16</v>
      </c>
      <c r="G32" s="43"/>
      <c r="H32" s="47">
        <f t="shared" si="0"/>
        <v>20000</v>
      </c>
      <c r="I32" s="14">
        <f t="shared" si="1"/>
        <v>22199.999999999996</v>
      </c>
      <c r="J32" s="15">
        <f t="shared" si="2"/>
        <v>834000</v>
      </c>
    </row>
    <row r="33" spans="1:25">
      <c r="A33" s="11" t="s">
        <v>71</v>
      </c>
      <c r="B33" s="39">
        <v>45748</v>
      </c>
      <c r="C33" s="60" t="s">
        <v>1448</v>
      </c>
      <c r="D33" s="48" t="s">
        <v>15</v>
      </c>
      <c r="E33" s="60">
        <v>2.75</v>
      </c>
      <c r="F33" s="60" t="s">
        <v>19</v>
      </c>
      <c r="G33" s="43"/>
      <c r="H33" s="47">
        <f t="shared" si="0"/>
        <v>20000</v>
      </c>
      <c r="I33" s="14">
        <f t="shared" si="1"/>
        <v>-20000</v>
      </c>
      <c r="J33" s="15">
        <f t="shared" si="2"/>
        <v>814000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45748</v>
      </c>
      <c r="C34" s="60" t="s">
        <v>1448</v>
      </c>
      <c r="D34" s="54" t="s">
        <v>26</v>
      </c>
      <c r="E34" s="60">
        <v>1.89</v>
      </c>
      <c r="F34" s="60" t="s">
        <v>16</v>
      </c>
      <c r="G34" s="43"/>
      <c r="H34" s="47">
        <f t="shared" si="0"/>
        <v>20000</v>
      </c>
      <c r="I34" s="14">
        <f t="shared" si="1"/>
        <v>17799.999999999996</v>
      </c>
      <c r="J34" s="15">
        <f t="shared" si="2"/>
        <v>831800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45748</v>
      </c>
      <c r="C35" s="60" t="s">
        <v>1449</v>
      </c>
      <c r="D35" s="48" t="s">
        <v>15</v>
      </c>
      <c r="E35" s="60">
        <v>2.38</v>
      </c>
      <c r="F35" s="60" t="s">
        <v>16</v>
      </c>
      <c r="G35" s="43"/>
      <c r="H35" s="47">
        <f t="shared" si="0"/>
        <v>20000</v>
      </c>
      <c r="I35" s="14">
        <f t="shared" si="1"/>
        <v>27599.999999999996</v>
      </c>
      <c r="J35" s="15">
        <f t="shared" si="2"/>
        <v>859400</v>
      </c>
      <c r="L35" s="34">
        <v>1.4</v>
      </c>
      <c r="M35" s="34">
        <v>1.59</v>
      </c>
      <c r="N35" s="35">
        <f t="shared" si="14"/>
        <v>120000</v>
      </c>
      <c r="O35" s="21"/>
      <c r="P35" s="21">
        <f t="shared" si="15"/>
        <v>6</v>
      </c>
      <c r="Q35" s="21">
        <f t="shared" si="16"/>
        <v>5</v>
      </c>
      <c r="R35" s="35" t="e">
        <f t="shared" si="17"/>
        <v>#VALUE!</v>
      </c>
      <c r="S35" s="21">
        <f t="shared" si="18"/>
        <v>1</v>
      </c>
      <c r="T35" s="22" t="e">
        <f t="shared" si="19"/>
        <v>#VALUE!</v>
      </c>
      <c r="U35" s="36">
        <f t="shared" si="20"/>
        <v>0.83333333333333337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74</v>
      </c>
      <c r="B36" s="42">
        <v>45748</v>
      </c>
      <c r="C36" s="59" t="s">
        <v>1449</v>
      </c>
      <c r="D36" s="55" t="s">
        <v>23</v>
      </c>
      <c r="E36" s="59">
        <v>1.98</v>
      </c>
      <c r="F36" s="59" t="s">
        <v>19</v>
      </c>
      <c r="G36" s="44"/>
      <c r="H36" s="47">
        <f t="shared" si="0"/>
        <v>20000</v>
      </c>
      <c r="I36" s="14">
        <f t="shared" si="1"/>
        <v>-20000</v>
      </c>
      <c r="J36" s="15">
        <f t="shared" si="2"/>
        <v>839400</v>
      </c>
      <c r="L36" s="34">
        <v>1.6</v>
      </c>
      <c r="M36" s="34">
        <v>1.79</v>
      </c>
      <c r="N36" s="35">
        <f t="shared" si="14"/>
        <v>1000000</v>
      </c>
      <c r="O36" s="21"/>
      <c r="P36" s="21">
        <f t="shared" si="15"/>
        <v>49</v>
      </c>
      <c r="Q36" s="21">
        <f t="shared" si="16"/>
        <v>32</v>
      </c>
      <c r="R36" s="35" t="e">
        <f t="shared" si="17"/>
        <v>#VALUE!</v>
      </c>
      <c r="S36" s="21">
        <f t="shared" si="18"/>
        <v>17</v>
      </c>
      <c r="T36" s="22" t="e">
        <f t="shared" si="19"/>
        <v>#VALUE!</v>
      </c>
      <c r="U36" s="36">
        <f t="shared" si="20"/>
        <v>0.65306122448979587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75</v>
      </c>
      <c r="B37" s="39">
        <v>45749</v>
      </c>
      <c r="C37" s="43" t="s">
        <v>1450</v>
      </c>
      <c r="D37" s="54" t="s">
        <v>26</v>
      </c>
      <c r="E37" s="43">
        <v>1.79</v>
      </c>
      <c r="F37" s="43" t="s">
        <v>19</v>
      </c>
      <c r="G37" s="43"/>
      <c r="H37" s="47">
        <f t="shared" si="0"/>
        <v>20000</v>
      </c>
      <c r="I37" s="14">
        <f t="shared" si="1"/>
        <v>-20000</v>
      </c>
      <c r="J37" s="15">
        <f t="shared" si="2"/>
        <v>819400</v>
      </c>
      <c r="L37" s="34">
        <v>1.8</v>
      </c>
      <c r="M37" s="34">
        <v>1.99</v>
      </c>
      <c r="N37" s="35">
        <f t="shared" si="14"/>
        <v>1280000</v>
      </c>
      <c r="O37" s="21"/>
      <c r="P37" s="21">
        <f t="shared" si="15"/>
        <v>61</v>
      </c>
      <c r="Q37" s="21">
        <f t="shared" si="16"/>
        <v>35</v>
      </c>
      <c r="R37" s="35" t="e">
        <f t="shared" si="17"/>
        <v>#VALUE!</v>
      </c>
      <c r="S37" s="21">
        <f t="shared" si="18"/>
        <v>26</v>
      </c>
      <c r="T37" s="22" t="e">
        <f t="shared" si="19"/>
        <v>#VALUE!</v>
      </c>
      <c r="U37" s="36">
        <f t="shared" si="20"/>
        <v>0.57377049180327866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45749</v>
      </c>
      <c r="C38" s="43" t="s">
        <v>1451</v>
      </c>
      <c r="D38" s="13" t="s">
        <v>15</v>
      </c>
      <c r="E38" s="43">
        <v>2.38</v>
      </c>
      <c r="F38" s="43" t="s">
        <v>19</v>
      </c>
      <c r="G38" s="43"/>
      <c r="H38" s="47">
        <f t="shared" si="0"/>
        <v>20000</v>
      </c>
      <c r="I38" s="14">
        <f t="shared" si="1"/>
        <v>-20000</v>
      </c>
      <c r="J38" s="15">
        <f t="shared" si="2"/>
        <v>799400</v>
      </c>
      <c r="L38" s="34">
        <v>2</v>
      </c>
      <c r="M38" s="34">
        <v>2.19</v>
      </c>
      <c r="N38" s="35">
        <f t="shared" si="14"/>
        <v>1140000</v>
      </c>
      <c r="O38" s="21"/>
      <c r="P38" s="21">
        <f t="shared" si="15"/>
        <v>55</v>
      </c>
      <c r="Q38" s="21">
        <f t="shared" si="16"/>
        <v>38</v>
      </c>
      <c r="R38" s="35" t="e">
        <f t="shared" si="17"/>
        <v>#VALUE!</v>
      </c>
      <c r="S38" s="21">
        <f t="shared" si="18"/>
        <v>17</v>
      </c>
      <c r="T38" s="22" t="e">
        <f t="shared" si="19"/>
        <v>#VALUE!</v>
      </c>
      <c r="U38" s="36">
        <f t="shared" si="20"/>
        <v>0.69090909090909092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45749</v>
      </c>
      <c r="C39" s="43" t="s">
        <v>1451</v>
      </c>
      <c r="D39" s="54" t="s">
        <v>23</v>
      </c>
      <c r="E39" s="43">
        <v>2.0299999999999998</v>
      </c>
      <c r="F39" s="43" t="s">
        <v>16</v>
      </c>
      <c r="G39" s="45">
        <v>1</v>
      </c>
      <c r="H39" s="47">
        <f t="shared" si="0"/>
        <v>20000</v>
      </c>
      <c r="I39" s="14">
        <f t="shared" si="1"/>
        <v>0</v>
      </c>
      <c r="J39" s="15">
        <f t="shared" si="2"/>
        <v>799400</v>
      </c>
      <c r="L39" s="34">
        <v>2.2000000000000002</v>
      </c>
      <c r="M39" s="34">
        <v>2.39</v>
      </c>
      <c r="N39" s="35">
        <f t="shared" si="14"/>
        <v>500000</v>
      </c>
      <c r="O39" s="21"/>
      <c r="P39" s="21">
        <f t="shared" si="15"/>
        <v>25</v>
      </c>
      <c r="Q39" s="21">
        <f t="shared" si="16"/>
        <v>8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0.32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45749</v>
      </c>
      <c r="C40" s="43" t="s">
        <v>1451</v>
      </c>
      <c r="D40" s="54" t="s">
        <v>115</v>
      </c>
      <c r="E40" s="43">
        <v>3.85</v>
      </c>
      <c r="F40" s="43" t="s">
        <v>19</v>
      </c>
      <c r="G40" s="43"/>
      <c r="H40" s="47">
        <f t="shared" si="0"/>
        <v>20000</v>
      </c>
      <c r="I40" s="14">
        <f t="shared" si="1"/>
        <v>-20000</v>
      </c>
      <c r="J40" s="15">
        <f t="shared" si="2"/>
        <v>779400</v>
      </c>
      <c r="L40" s="34">
        <v>2.4</v>
      </c>
      <c r="M40" s="34">
        <v>2.59</v>
      </c>
      <c r="N40" s="35">
        <f t="shared" si="14"/>
        <v>540000</v>
      </c>
      <c r="O40" s="21"/>
      <c r="P40" s="21">
        <f t="shared" si="15"/>
        <v>27</v>
      </c>
      <c r="Q40" s="21">
        <f t="shared" si="16"/>
        <v>13</v>
      </c>
      <c r="R40" s="35" t="e">
        <f t="shared" si="17"/>
        <v>#VALUE!</v>
      </c>
      <c r="S40" s="21">
        <f t="shared" si="18"/>
        <v>14</v>
      </c>
      <c r="T40" s="22" t="e">
        <f t="shared" si="19"/>
        <v>#VALUE!</v>
      </c>
      <c r="U40" s="36">
        <f t="shared" si="20"/>
        <v>0.48148148148148145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45749</v>
      </c>
      <c r="C41" s="43" t="s">
        <v>1452</v>
      </c>
      <c r="D41" s="54" t="s">
        <v>26</v>
      </c>
      <c r="E41" s="43">
        <v>1.8</v>
      </c>
      <c r="F41" s="43" t="s">
        <v>19</v>
      </c>
      <c r="G41" s="43"/>
      <c r="H41" s="47">
        <f t="shared" si="0"/>
        <v>20000</v>
      </c>
      <c r="I41" s="14">
        <f t="shared" si="1"/>
        <v>-20000</v>
      </c>
      <c r="J41" s="15">
        <f t="shared" si="2"/>
        <v>759400</v>
      </c>
      <c r="L41" s="34">
        <v>2.6</v>
      </c>
      <c r="M41" s="34">
        <v>2.79</v>
      </c>
      <c r="N41" s="35">
        <f t="shared" si="14"/>
        <v>340000</v>
      </c>
      <c r="O41" s="21"/>
      <c r="P41" s="21">
        <f t="shared" si="15"/>
        <v>17</v>
      </c>
      <c r="Q41" s="21">
        <f t="shared" si="16"/>
        <v>6</v>
      </c>
      <c r="R41" s="35" t="e">
        <f t="shared" si="17"/>
        <v>#VALUE!</v>
      </c>
      <c r="S41" s="21">
        <f t="shared" si="18"/>
        <v>11</v>
      </c>
      <c r="T41" s="22" t="e">
        <f t="shared" si="19"/>
        <v>#VALUE!</v>
      </c>
      <c r="U41" s="36">
        <f t="shared" si="20"/>
        <v>0.35294117647058826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45749</v>
      </c>
      <c r="C42" s="43" t="s">
        <v>1453</v>
      </c>
      <c r="D42" s="54" t="s">
        <v>26</v>
      </c>
      <c r="E42" s="43">
        <v>1.74</v>
      </c>
      <c r="F42" s="43" t="s">
        <v>16</v>
      </c>
      <c r="G42" s="43"/>
      <c r="H42" s="47">
        <f t="shared" si="0"/>
        <v>20000</v>
      </c>
      <c r="I42" s="14">
        <f t="shared" si="1"/>
        <v>14800</v>
      </c>
      <c r="J42" s="15">
        <f t="shared" si="2"/>
        <v>774200</v>
      </c>
      <c r="L42" s="34">
        <v>2.8</v>
      </c>
      <c r="M42" s="34">
        <v>2.99</v>
      </c>
      <c r="N42" s="35">
        <f t="shared" si="14"/>
        <v>420000</v>
      </c>
      <c r="O42" s="21"/>
      <c r="P42" s="21">
        <f t="shared" si="15"/>
        <v>20</v>
      </c>
      <c r="Q42" s="21">
        <f t="shared" si="16"/>
        <v>3</v>
      </c>
      <c r="R42" s="35" t="e">
        <f t="shared" si="17"/>
        <v>#VALUE!</v>
      </c>
      <c r="S42" s="21">
        <f t="shared" si="18"/>
        <v>17</v>
      </c>
      <c r="T42" s="22" t="e">
        <f t="shared" si="19"/>
        <v>#VALUE!</v>
      </c>
      <c r="U42" s="36">
        <f t="shared" si="20"/>
        <v>0.15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45749</v>
      </c>
      <c r="C43" s="43" t="s">
        <v>1454</v>
      </c>
      <c r="D43" s="54" t="s">
        <v>23</v>
      </c>
      <c r="E43" s="43">
        <v>1.72</v>
      </c>
      <c r="F43" s="43" t="s">
        <v>16</v>
      </c>
      <c r="G43" s="45">
        <v>1</v>
      </c>
      <c r="H43" s="47">
        <f t="shared" si="0"/>
        <v>20000</v>
      </c>
      <c r="I43" s="14">
        <f t="shared" si="1"/>
        <v>0</v>
      </c>
      <c r="J43" s="15">
        <f t="shared" si="2"/>
        <v>774200</v>
      </c>
      <c r="L43" s="34">
        <v>3</v>
      </c>
      <c r="M43" s="34">
        <v>3.19</v>
      </c>
      <c r="N43" s="35">
        <f t="shared" si="14"/>
        <v>340000</v>
      </c>
      <c r="O43" s="21"/>
      <c r="P43" s="21">
        <f t="shared" si="15"/>
        <v>17</v>
      </c>
      <c r="Q43" s="21">
        <f t="shared" si="16"/>
        <v>7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0.41176470588235292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45749</v>
      </c>
      <c r="C44" s="43" t="s">
        <v>1455</v>
      </c>
      <c r="D44" s="13" t="s">
        <v>15</v>
      </c>
      <c r="E44" s="43">
        <v>1.96</v>
      </c>
      <c r="F44" s="43" t="s">
        <v>16</v>
      </c>
      <c r="G44" s="43"/>
      <c r="H44" s="47">
        <f t="shared" si="0"/>
        <v>20000</v>
      </c>
      <c r="I44" s="14">
        <f t="shared" si="1"/>
        <v>19200</v>
      </c>
      <c r="J44" s="15">
        <f t="shared" si="2"/>
        <v>793400</v>
      </c>
      <c r="L44" s="34">
        <v>3.2</v>
      </c>
      <c r="M44" s="34">
        <v>3.39</v>
      </c>
      <c r="N44" s="35">
        <f t="shared" si="14"/>
        <v>340000</v>
      </c>
      <c r="O44" s="21"/>
      <c r="P44" s="21">
        <f t="shared" si="15"/>
        <v>17</v>
      </c>
      <c r="Q44" s="21">
        <f t="shared" si="16"/>
        <v>8</v>
      </c>
      <c r="R44" s="35" t="e">
        <f t="shared" si="17"/>
        <v>#VALUE!</v>
      </c>
      <c r="S44" s="21">
        <f t="shared" si="18"/>
        <v>9</v>
      </c>
      <c r="T44" s="22" t="e">
        <f t="shared" si="19"/>
        <v>#VALUE!</v>
      </c>
      <c r="U44" s="36">
        <f t="shared" si="20"/>
        <v>0.47058823529411764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39">
        <v>45749</v>
      </c>
      <c r="C45" s="43" t="s">
        <v>1455</v>
      </c>
      <c r="D45" s="54" t="s">
        <v>115</v>
      </c>
      <c r="E45" s="43">
        <v>2.58</v>
      </c>
      <c r="F45" s="43" t="s">
        <v>19</v>
      </c>
      <c r="G45" s="43"/>
      <c r="H45" s="47">
        <f t="shared" si="0"/>
        <v>20000</v>
      </c>
      <c r="I45" s="14">
        <f t="shared" si="1"/>
        <v>-20000</v>
      </c>
      <c r="J45" s="15">
        <f t="shared" si="2"/>
        <v>773400</v>
      </c>
      <c r="L45" s="34">
        <v>3.4</v>
      </c>
      <c r="M45" s="34">
        <v>3.59</v>
      </c>
      <c r="N45" s="35">
        <f t="shared" si="14"/>
        <v>160000</v>
      </c>
      <c r="O45" s="21"/>
      <c r="P45" s="21">
        <f t="shared" si="15"/>
        <v>8</v>
      </c>
      <c r="Q45" s="21">
        <f t="shared" si="16"/>
        <v>2</v>
      </c>
      <c r="R45" s="35" t="e">
        <f t="shared" si="17"/>
        <v>#VALUE!</v>
      </c>
      <c r="S45" s="21">
        <f t="shared" si="18"/>
        <v>6</v>
      </c>
      <c r="T45" s="22" t="e">
        <f t="shared" si="19"/>
        <v>#VALUE!</v>
      </c>
      <c r="U45" s="36">
        <f t="shared" si="20"/>
        <v>0.25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39">
        <v>45749</v>
      </c>
      <c r="C46" s="43" t="s">
        <v>1456</v>
      </c>
      <c r="D46" s="54" t="s">
        <v>80</v>
      </c>
      <c r="E46" s="43">
        <v>7.5</v>
      </c>
      <c r="F46" s="43" t="s">
        <v>19</v>
      </c>
      <c r="G46" s="43"/>
      <c r="H46" s="47">
        <f t="shared" si="0"/>
        <v>20000</v>
      </c>
      <c r="I46" s="14">
        <f t="shared" si="1"/>
        <v>-20000</v>
      </c>
      <c r="J46" s="15">
        <f t="shared" si="2"/>
        <v>753400</v>
      </c>
      <c r="L46" s="34">
        <v>3.6</v>
      </c>
      <c r="M46" s="34">
        <v>3.79</v>
      </c>
      <c r="N46" s="35">
        <f t="shared" si="14"/>
        <v>120000</v>
      </c>
      <c r="O46" s="21"/>
      <c r="P46" s="21">
        <f t="shared" si="15"/>
        <v>6</v>
      </c>
      <c r="Q46" s="21">
        <f t="shared" si="16"/>
        <v>2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0.33333333333333331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45749</v>
      </c>
      <c r="C47" s="43" t="s">
        <v>1457</v>
      </c>
      <c r="D47" s="54" t="s">
        <v>23</v>
      </c>
      <c r="E47" s="43">
        <v>2.75</v>
      </c>
      <c r="F47" s="43" t="s">
        <v>16</v>
      </c>
      <c r="G47" s="45">
        <v>1</v>
      </c>
      <c r="H47" s="47">
        <f t="shared" si="0"/>
        <v>20000</v>
      </c>
      <c r="I47" s="14">
        <f t="shared" si="1"/>
        <v>0</v>
      </c>
      <c r="J47" s="15">
        <f t="shared" si="2"/>
        <v>753400</v>
      </c>
      <c r="L47" s="34">
        <v>3.8</v>
      </c>
      <c r="M47" s="34">
        <v>3.99</v>
      </c>
      <c r="N47" s="35">
        <f t="shared" si="14"/>
        <v>220000</v>
      </c>
      <c r="O47" s="21"/>
      <c r="P47" s="21">
        <f t="shared" si="15"/>
        <v>11</v>
      </c>
      <c r="Q47" s="21">
        <f t="shared" si="16"/>
        <v>3</v>
      </c>
      <c r="R47" s="35" t="e">
        <f t="shared" si="17"/>
        <v>#VALUE!</v>
      </c>
      <c r="S47" s="21">
        <f t="shared" si="18"/>
        <v>8</v>
      </c>
      <c r="T47" s="22" t="e">
        <f t="shared" si="19"/>
        <v>#VALUE!</v>
      </c>
      <c r="U47" s="36">
        <f t="shared" si="20"/>
        <v>0.27272727272727271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45749</v>
      </c>
      <c r="C48" s="43" t="s">
        <v>1457</v>
      </c>
      <c r="D48" s="54" t="s">
        <v>115</v>
      </c>
      <c r="E48" s="43">
        <v>5.75</v>
      </c>
      <c r="F48" s="43" t="s">
        <v>19</v>
      </c>
      <c r="G48" s="43"/>
      <c r="H48" s="47">
        <f t="shared" si="0"/>
        <v>20000</v>
      </c>
      <c r="I48" s="14">
        <f t="shared" si="1"/>
        <v>-20000</v>
      </c>
      <c r="J48" s="15">
        <f t="shared" si="2"/>
        <v>733400</v>
      </c>
      <c r="L48" s="34">
        <v>4</v>
      </c>
      <c r="M48" s="34">
        <v>4.1900000000000004</v>
      </c>
      <c r="N48" s="35">
        <f t="shared" si="14"/>
        <v>20000</v>
      </c>
      <c r="O48" s="21"/>
      <c r="P48" s="21">
        <f t="shared" si="15"/>
        <v>1</v>
      </c>
      <c r="Q48" s="21">
        <f t="shared" si="16"/>
        <v>1</v>
      </c>
      <c r="R48" s="35" t="e">
        <f t="shared" si="17"/>
        <v>#VALUE!</v>
      </c>
      <c r="S48" s="21">
        <f t="shared" si="18"/>
        <v>0</v>
      </c>
      <c r="T48" s="22" t="e">
        <f t="shared" si="19"/>
        <v>#VALUE!</v>
      </c>
      <c r="U48" s="36">
        <f t="shared" si="20"/>
        <v>1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45749</v>
      </c>
      <c r="C49" s="43" t="s">
        <v>1458</v>
      </c>
      <c r="D49" s="13" t="s">
        <v>31</v>
      </c>
      <c r="E49" s="43">
        <v>1.61</v>
      </c>
      <c r="F49" s="43" t="s">
        <v>16</v>
      </c>
      <c r="G49" s="43"/>
      <c r="H49" s="47">
        <f t="shared" si="0"/>
        <v>20000</v>
      </c>
      <c r="I49" s="14">
        <f t="shared" si="1"/>
        <v>12200.000000000002</v>
      </c>
      <c r="J49" s="15">
        <f t="shared" si="2"/>
        <v>745600</v>
      </c>
      <c r="L49" s="34">
        <v>4.2</v>
      </c>
      <c r="M49" s="34">
        <v>4.3899999999999997</v>
      </c>
      <c r="N49" s="35">
        <f t="shared" si="14"/>
        <v>20000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45749</v>
      </c>
      <c r="C50" s="43" t="s">
        <v>1458</v>
      </c>
      <c r="D50" s="13" t="s">
        <v>15</v>
      </c>
      <c r="E50" s="43">
        <v>3.9</v>
      </c>
      <c r="F50" s="43" t="s">
        <v>16</v>
      </c>
      <c r="G50" s="43"/>
      <c r="H50" s="47">
        <f t="shared" si="0"/>
        <v>20000</v>
      </c>
      <c r="I50" s="14">
        <f t="shared" si="1"/>
        <v>58000</v>
      </c>
      <c r="J50" s="15">
        <f t="shared" si="2"/>
        <v>803600</v>
      </c>
      <c r="L50" s="34">
        <v>4.4000000000000004</v>
      </c>
      <c r="M50" s="34">
        <v>4.59</v>
      </c>
      <c r="N50" s="35">
        <f t="shared" si="14"/>
        <v>80000</v>
      </c>
      <c r="O50" s="21"/>
      <c r="P50" s="21">
        <f t="shared" si="15"/>
        <v>3</v>
      </c>
      <c r="Q50" s="21">
        <f t="shared" si="16"/>
        <v>0</v>
      </c>
      <c r="R50" s="35" t="e">
        <f t="shared" si="17"/>
        <v>#VALUE!</v>
      </c>
      <c r="S50" s="21">
        <f t="shared" si="18"/>
        <v>3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45749</v>
      </c>
      <c r="C51" s="43" t="s">
        <v>1459</v>
      </c>
      <c r="D51" s="13" t="s">
        <v>31</v>
      </c>
      <c r="E51" s="43">
        <v>2.1</v>
      </c>
      <c r="F51" s="43" t="s">
        <v>19</v>
      </c>
      <c r="G51" s="43"/>
      <c r="H51" s="47">
        <f t="shared" si="0"/>
        <v>20000</v>
      </c>
      <c r="I51" s="14">
        <f t="shared" si="1"/>
        <v>-20000</v>
      </c>
      <c r="J51" s="15">
        <f t="shared" si="2"/>
        <v>783600</v>
      </c>
      <c r="L51" s="34">
        <v>4.5999999999999996</v>
      </c>
      <c r="M51" s="34">
        <v>4.79</v>
      </c>
      <c r="N51" s="35">
        <f t="shared" si="14"/>
        <v>20000</v>
      </c>
      <c r="O51" s="21"/>
      <c r="P51" s="21">
        <f t="shared" si="15"/>
        <v>1</v>
      </c>
      <c r="Q51" s="21">
        <f t="shared" si="16"/>
        <v>1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>
        <f t="shared" si="20"/>
        <v>1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45749</v>
      </c>
      <c r="C52" s="43" t="s">
        <v>1458</v>
      </c>
      <c r="D52" s="54" t="s">
        <v>58</v>
      </c>
      <c r="E52" s="43">
        <v>1.86</v>
      </c>
      <c r="F52" s="43" t="s">
        <v>19</v>
      </c>
      <c r="G52" s="43"/>
      <c r="H52" s="56">
        <f>$C$3*2</f>
        <v>40000</v>
      </c>
      <c r="I52" s="14">
        <f t="shared" si="1"/>
        <v>-40000</v>
      </c>
      <c r="J52" s="15">
        <f t="shared" si="2"/>
        <v>743600</v>
      </c>
      <c r="L52" s="34">
        <v>4.8</v>
      </c>
      <c r="M52" s="34">
        <v>4.99</v>
      </c>
      <c r="N52" s="35">
        <f t="shared" si="14"/>
        <v>60000</v>
      </c>
      <c r="O52" s="21"/>
      <c r="P52" s="21">
        <f t="shared" si="15"/>
        <v>3</v>
      </c>
      <c r="Q52" s="21">
        <f t="shared" si="16"/>
        <v>2</v>
      </c>
      <c r="R52" s="35" t="e">
        <f t="shared" si="17"/>
        <v>#VALUE!</v>
      </c>
      <c r="S52" s="21">
        <f t="shared" si="18"/>
        <v>1</v>
      </c>
      <c r="T52" s="22" t="e">
        <f t="shared" si="19"/>
        <v>#VALUE!</v>
      </c>
      <c r="U52" s="36">
        <f t="shared" si="20"/>
        <v>0.66666666666666663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45749</v>
      </c>
      <c r="C53" s="43" t="s">
        <v>1458</v>
      </c>
      <c r="D53" s="54" t="s">
        <v>115</v>
      </c>
      <c r="E53" s="43">
        <v>2.85</v>
      </c>
      <c r="F53" s="43" t="s">
        <v>19</v>
      </c>
      <c r="G53" s="43"/>
      <c r="H53" s="56">
        <f t="shared" ref="H53:H54" si="24">$C$3*2</f>
        <v>40000</v>
      </c>
      <c r="I53" s="14">
        <f t="shared" si="1"/>
        <v>-40000</v>
      </c>
      <c r="J53" s="15">
        <f t="shared" si="2"/>
        <v>703600</v>
      </c>
      <c r="L53" s="34">
        <v>5</v>
      </c>
      <c r="M53" s="34">
        <v>5.19</v>
      </c>
      <c r="N53" s="35">
        <f t="shared" si="14"/>
        <v>60000</v>
      </c>
      <c r="O53" s="21"/>
      <c r="P53" s="21">
        <f t="shared" si="15"/>
        <v>3</v>
      </c>
      <c r="Q53" s="21">
        <f t="shared" si="16"/>
        <v>0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45749</v>
      </c>
      <c r="C54" s="43" t="s">
        <v>1458</v>
      </c>
      <c r="D54" s="54" t="s">
        <v>1433</v>
      </c>
      <c r="E54" s="43">
        <v>2.19</v>
      </c>
      <c r="F54" s="43" t="s">
        <v>19</v>
      </c>
      <c r="G54" s="43"/>
      <c r="H54" s="56">
        <f t="shared" si="24"/>
        <v>40000</v>
      </c>
      <c r="I54" s="14">
        <f t="shared" si="1"/>
        <v>-40000</v>
      </c>
      <c r="J54" s="15">
        <f t="shared" si="2"/>
        <v>663600</v>
      </c>
      <c r="L54" s="34">
        <v>5.2</v>
      </c>
      <c r="M54" s="34">
        <v>5.39</v>
      </c>
      <c r="N54" s="35">
        <f t="shared" si="14"/>
        <v>80000</v>
      </c>
      <c r="O54" s="21"/>
      <c r="P54" s="21">
        <f t="shared" si="15"/>
        <v>4</v>
      </c>
      <c r="Q54" s="21">
        <f t="shared" si="16"/>
        <v>0</v>
      </c>
      <c r="R54" s="35" t="e">
        <f t="shared" si="17"/>
        <v>#VALUE!</v>
      </c>
      <c r="S54" s="21">
        <f t="shared" si="18"/>
        <v>4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45749</v>
      </c>
      <c r="C55" s="43" t="s">
        <v>1460</v>
      </c>
      <c r="D55" s="13" t="s">
        <v>15</v>
      </c>
      <c r="E55" s="43">
        <v>3.05</v>
      </c>
      <c r="F55" s="43" t="s">
        <v>16</v>
      </c>
      <c r="G55" s="43"/>
      <c r="H55" s="47">
        <f t="shared" si="0"/>
        <v>20000</v>
      </c>
      <c r="I55" s="14">
        <f t="shared" si="1"/>
        <v>41000</v>
      </c>
      <c r="J55" s="15">
        <f t="shared" si="2"/>
        <v>704600</v>
      </c>
      <c r="L55" s="18">
        <v>5.4</v>
      </c>
      <c r="M55" s="18">
        <v>9.99</v>
      </c>
      <c r="N55" s="35">
        <f t="shared" si="14"/>
        <v>180000</v>
      </c>
      <c r="O55" s="21"/>
      <c r="P55" s="21">
        <f t="shared" si="15"/>
        <v>9</v>
      </c>
      <c r="Q55" s="21">
        <f t="shared" si="16"/>
        <v>2</v>
      </c>
      <c r="R55" s="35" t="e">
        <f t="shared" si="17"/>
        <v>#VALUE!</v>
      </c>
      <c r="S55" s="21">
        <f t="shared" si="18"/>
        <v>7</v>
      </c>
      <c r="T55" s="22" t="e">
        <f t="shared" si="19"/>
        <v>#VALUE!</v>
      </c>
      <c r="U55" s="36">
        <f t="shared" si="20"/>
        <v>0.22222222222222221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45749</v>
      </c>
      <c r="C56" s="43" t="s">
        <v>1460</v>
      </c>
      <c r="D56" s="54" t="s">
        <v>26</v>
      </c>
      <c r="E56" s="43">
        <v>2.14</v>
      </c>
      <c r="F56" s="43" t="s">
        <v>16</v>
      </c>
      <c r="G56" s="43"/>
      <c r="H56" s="47">
        <f t="shared" si="0"/>
        <v>20000</v>
      </c>
      <c r="I56" s="14">
        <f t="shared" si="1"/>
        <v>22800.000000000004</v>
      </c>
      <c r="J56" s="15">
        <f t="shared" si="2"/>
        <v>727400</v>
      </c>
      <c r="L56" s="18">
        <v>10</v>
      </c>
      <c r="M56" s="18">
        <v>19.989999999999998</v>
      </c>
      <c r="N56" s="35">
        <f t="shared" si="14"/>
        <v>40000</v>
      </c>
      <c r="O56" s="21"/>
      <c r="P56" s="21">
        <f t="shared" si="15"/>
        <v>2</v>
      </c>
      <c r="Q56" s="21">
        <f t="shared" si="16"/>
        <v>0</v>
      </c>
      <c r="R56" s="35" t="e">
        <f t="shared" si="17"/>
        <v>#VALUE!</v>
      </c>
      <c r="S56" s="21">
        <f t="shared" si="18"/>
        <v>2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45749</v>
      </c>
      <c r="C57" s="43" t="s">
        <v>1461</v>
      </c>
      <c r="D57" s="13" t="s">
        <v>15</v>
      </c>
      <c r="E57" s="43">
        <v>3.8</v>
      </c>
      <c r="F57" s="43" t="s">
        <v>19</v>
      </c>
      <c r="G57" s="43"/>
      <c r="H57" s="47">
        <f t="shared" si="0"/>
        <v>20000</v>
      </c>
      <c r="I57" s="14">
        <f t="shared" si="1"/>
        <v>-20000</v>
      </c>
      <c r="J57" s="15">
        <f t="shared" si="2"/>
        <v>707400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45749</v>
      </c>
      <c r="C58" s="43" t="s">
        <v>1461</v>
      </c>
      <c r="D58" s="54" t="s">
        <v>84</v>
      </c>
      <c r="E58" s="43">
        <v>2</v>
      </c>
      <c r="F58" s="43" t="s">
        <v>16</v>
      </c>
      <c r="G58" s="43"/>
      <c r="H58" s="47">
        <f t="shared" si="0"/>
        <v>20000</v>
      </c>
      <c r="I58" s="14">
        <f t="shared" si="1"/>
        <v>20000</v>
      </c>
      <c r="J58" s="15">
        <f t="shared" si="2"/>
        <v>727400</v>
      </c>
      <c r="L58" s="32" t="s">
        <v>69</v>
      </c>
      <c r="M58" s="32"/>
      <c r="N58" s="38">
        <f>SUM(N34:N57)</f>
        <v>7080000</v>
      </c>
      <c r="O58" s="38"/>
      <c r="P58" s="38">
        <f>SUM(P34:P57)</f>
        <v>346</v>
      </c>
      <c r="Q58" s="38">
        <f>SUM(Q34:Q57)</f>
        <v>168</v>
      </c>
      <c r="R58" s="38" t="e">
        <f>SUM(R34:R57)</f>
        <v>#VALUE!</v>
      </c>
      <c r="S58" s="38">
        <f>SUM(S34:S57)</f>
        <v>178</v>
      </c>
      <c r="T58" s="30" t="e">
        <f>SUM(T34:T57)</f>
        <v>#VALUE!</v>
      </c>
      <c r="U58" s="31">
        <f>Q58/P58</f>
        <v>0.48554913294797686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45749</v>
      </c>
      <c r="C59" s="43" t="s">
        <v>1462</v>
      </c>
      <c r="D59" s="13" t="s">
        <v>15</v>
      </c>
      <c r="E59" s="43">
        <v>2.8</v>
      </c>
      <c r="F59" s="43" t="s">
        <v>19</v>
      </c>
      <c r="G59" s="43"/>
      <c r="H59" s="47">
        <f t="shared" si="0"/>
        <v>20000</v>
      </c>
      <c r="I59" s="14">
        <f t="shared" si="1"/>
        <v>-20000</v>
      </c>
      <c r="J59" s="15">
        <f t="shared" si="2"/>
        <v>707400</v>
      </c>
    </row>
    <row r="60" spans="1:25">
      <c r="A60" s="11" t="s">
        <v>101</v>
      </c>
      <c r="B60" s="39">
        <v>45749</v>
      </c>
      <c r="C60" s="43" t="s">
        <v>1462</v>
      </c>
      <c r="D60" s="54" t="s">
        <v>26</v>
      </c>
      <c r="E60" s="43">
        <v>1.96</v>
      </c>
      <c r="F60" s="43" t="s">
        <v>16</v>
      </c>
      <c r="G60" s="43"/>
      <c r="H60" s="47">
        <f t="shared" si="0"/>
        <v>20000</v>
      </c>
      <c r="I60" s="14">
        <f t="shared" si="1"/>
        <v>19200</v>
      </c>
      <c r="J60" s="15">
        <f t="shared" si="2"/>
        <v>726600</v>
      </c>
    </row>
    <row r="61" spans="1:25">
      <c r="A61" s="11" t="s">
        <v>102</v>
      </c>
      <c r="B61" s="39">
        <v>45749</v>
      </c>
      <c r="C61" s="43" t="s">
        <v>1463</v>
      </c>
      <c r="D61" s="13" t="s">
        <v>15</v>
      </c>
      <c r="E61" s="43">
        <v>3.3</v>
      </c>
      <c r="F61" s="43" t="s">
        <v>16</v>
      </c>
      <c r="G61" s="57">
        <v>3.1</v>
      </c>
      <c r="H61" s="47">
        <f t="shared" si="0"/>
        <v>20000</v>
      </c>
      <c r="I61" s="14">
        <f t="shared" si="1"/>
        <v>42000</v>
      </c>
      <c r="J61" s="15">
        <f t="shared" si="2"/>
        <v>768600</v>
      </c>
    </row>
    <row r="62" spans="1:25">
      <c r="A62" s="11" t="s">
        <v>103</v>
      </c>
      <c r="B62" s="39">
        <v>45749</v>
      </c>
      <c r="C62" s="43" t="s">
        <v>1463</v>
      </c>
      <c r="D62" s="54" t="s">
        <v>84</v>
      </c>
      <c r="E62" s="43">
        <v>1.79</v>
      </c>
      <c r="F62" s="43" t="s">
        <v>16</v>
      </c>
      <c r="G62" s="43"/>
      <c r="H62" s="47">
        <f t="shared" si="0"/>
        <v>20000</v>
      </c>
      <c r="I62" s="14">
        <f t="shared" si="1"/>
        <v>15800</v>
      </c>
      <c r="J62" s="15">
        <f t="shared" si="2"/>
        <v>784400</v>
      </c>
    </row>
    <row r="63" spans="1:25">
      <c r="A63" s="11" t="s">
        <v>104</v>
      </c>
      <c r="B63" s="39">
        <v>45749</v>
      </c>
      <c r="C63" s="43" t="s">
        <v>1464</v>
      </c>
      <c r="D63" s="13" t="s">
        <v>15</v>
      </c>
      <c r="E63" s="43">
        <v>1.76</v>
      </c>
      <c r="F63" s="43" t="s">
        <v>16</v>
      </c>
      <c r="G63" s="57">
        <v>1.6</v>
      </c>
      <c r="H63" s="47">
        <f t="shared" si="0"/>
        <v>20000</v>
      </c>
      <c r="I63" s="14">
        <f t="shared" si="1"/>
        <v>12000.000000000002</v>
      </c>
      <c r="J63" s="15">
        <f t="shared" si="2"/>
        <v>796400</v>
      </c>
    </row>
    <row r="64" spans="1:25">
      <c r="A64" s="11" t="s">
        <v>105</v>
      </c>
      <c r="B64" s="39">
        <v>45749</v>
      </c>
      <c r="C64" s="43" t="s">
        <v>1464</v>
      </c>
      <c r="D64" s="54" t="s">
        <v>1433</v>
      </c>
      <c r="E64" s="43">
        <v>1.83</v>
      </c>
      <c r="F64" s="43" t="s">
        <v>19</v>
      </c>
      <c r="G64" s="43"/>
      <c r="H64" s="47">
        <f t="shared" si="0"/>
        <v>20000</v>
      </c>
      <c r="I64" s="14">
        <f t="shared" si="1"/>
        <v>-20000</v>
      </c>
      <c r="J64" s="15">
        <f t="shared" si="2"/>
        <v>776400</v>
      </c>
    </row>
    <row r="65" spans="1:10">
      <c r="A65" s="11" t="s">
        <v>106</v>
      </c>
      <c r="B65" s="39">
        <v>45749</v>
      </c>
      <c r="C65" s="43" t="s">
        <v>1465</v>
      </c>
      <c r="D65" s="13" t="s">
        <v>15</v>
      </c>
      <c r="E65" s="43">
        <v>2.75</v>
      </c>
      <c r="F65" s="43" t="s">
        <v>16</v>
      </c>
      <c r="G65" s="43"/>
      <c r="H65" s="47">
        <f t="shared" si="0"/>
        <v>20000</v>
      </c>
      <c r="I65" s="14">
        <f t="shared" si="1"/>
        <v>35000</v>
      </c>
      <c r="J65" s="15">
        <f t="shared" si="2"/>
        <v>811400</v>
      </c>
    </row>
    <row r="66" spans="1:10" ht="15" thickBot="1">
      <c r="A66" s="11" t="s">
        <v>107</v>
      </c>
      <c r="B66" s="42">
        <v>45749</v>
      </c>
      <c r="C66" s="44" t="s">
        <v>1465</v>
      </c>
      <c r="D66" s="41" t="s">
        <v>18</v>
      </c>
      <c r="E66" s="44">
        <v>6.75</v>
      </c>
      <c r="F66" s="44" t="s">
        <v>16</v>
      </c>
      <c r="G66" s="58">
        <v>6</v>
      </c>
      <c r="H66" s="47">
        <f t="shared" si="0"/>
        <v>20000</v>
      </c>
      <c r="I66" s="14">
        <f t="shared" si="1"/>
        <v>100000</v>
      </c>
      <c r="J66" s="15">
        <f t="shared" si="2"/>
        <v>911400</v>
      </c>
    </row>
    <row r="67" spans="1:10" ht="15" thickTop="1">
      <c r="A67" s="11" t="s">
        <v>108</v>
      </c>
      <c r="B67" s="39">
        <v>45750</v>
      </c>
      <c r="C67" s="43" t="s">
        <v>1466</v>
      </c>
      <c r="D67" s="13" t="s">
        <v>15</v>
      </c>
      <c r="E67" s="43">
        <v>2.85</v>
      </c>
      <c r="F67" s="43" t="s">
        <v>19</v>
      </c>
      <c r="G67" s="43"/>
      <c r="H67" s="47">
        <f t="shared" si="0"/>
        <v>20000</v>
      </c>
      <c r="I67" s="14">
        <f t="shared" si="1"/>
        <v>-20000</v>
      </c>
      <c r="J67" s="15">
        <f t="shared" si="2"/>
        <v>891400</v>
      </c>
    </row>
    <row r="68" spans="1:10">
      <c r="A68" s="11" t="s">
        <v>109</v>
      </c>
      <c r="B68" s="39">
        <v>45750</v>
      </c>
      <c r="C68" s="43" t="s">
        <v>1466</v>
      </c>
      <c r="D68" s="54" t="s">
        <v>26</v>
      </c>
      <c r="E68" s="43">
        <v>1.96</v>
      </c>
      <c r="F68" s="43" t="s">
        <v>19</v>
      </c>
      <c r="G68" s="43"/>
      <c r="H68" s="47">
        <f t="shared" si="0"/>
        <v>20000</v>
      </c>
      <c r="I68" s="14">
        <f t="shared" si="1"/>
        <v>-20000</v>
      </c>
      <c r="J68" s="15">
        <f t="shared" si="2"/>
        <v>871400</v>
      </c>
    </row>
    <row r="69" spans="1:10">
      <c r="A69" s="11" t="s">
        <v>110</v>
      </c>
      <c r="B69" s="39">
        <v>45750</v>
      </c>
      <c r="C69" s="43" t="s">
        <v>1467</v>
      </c>
      <c r="D69" s="13" t="s">
        <v>15</v>
      </c>
      <c r="E69" s="43">
        <v>2.66</v>
      </c>
      <c r="F69" s="43" t="s">
        <v>19</v>
      </c>
      <c r="G69" s="43"/>
      <c r="H69" s="47">
        <f t="shared" ref="H69:H132" si="25">$C$3</f>
        <v>20000</v>
      </c>
      <c r="I69" s="14">
        <f t="shared" ref="I69:I132" si="26">IF(G69&lt;&gt;"",IF(F69="nyertes",(G69-1)*H69,H69*(-1)),IF(F69="nyertes",(E69-1)*H69,H69*(-1)))</f>
        <v>-20000</v>
      </c>
      <c r="J69" s="15">
        <f t="shared" si="2"/>
        <v>851400</v>
      </c>
    </row>
    <row r="70" spans="1:10">
      <c r="A70" s="11" t="s">
        <v>111</v>
      </c>
      <c r="B70" s="39">
        <v>45750</v>
      </c>
      <c r="C70" s="43" t="s">
        <v>1467</v>
      </c>
      <c r="D70" s="54" t="s">
        <v>26</v>
      </c>
      <c r="E70" s="43">
        <v>1.81</v>
      </c>
      <c r="F70" s="43" t="s">
        <v>16</v>
      </c>
      <c r="G70" s="43"/>
      <c r="H70" s="47">
        <f t="shared" si="25"/>
        <v>20000</v>
      </c>
      <c r="I70" s="14">
        <f t="shared" si="26"/>
        <v>16200.000000000002</v>
      </c>
      <c r="J70" s="15">
        <f t="shared" ref="J70:J133" si="27">J69+I70</f>
        <v>867600</v>
      </c>
    </row>
    <row r="71" spans="1:10">
      <c r="A71" s="11" t="s">
        <v>112</v>
      </c>
      <c r="B71" s="39">
        <v>45750</v>
      </c>
      <c r="C71" s="43" t="s">
        <v>1468</v>
      </c>
      <c r="D71" s="13" t="s">
        <v>15</v>
      </c>
      <c r="E71" s="43">
        <v>2.31</v>
      </c>
      <c r="F71" s="43" t="s">
        <v>19</v>
      </c>
      <c r="G71" s="43"/>
      <c r="H71" s="47">
        <f t="shared" si="25"/>
        <v>20000</v>
      </c>
      <c r="I71" s="14">
        <f t="shared" si="26"/>
        <v>-20000</v>
      </c>
      <c r="J71" s="15">
        <f t="shared" si="27"/>
        <v>847600</v>
      </c>
    </row>
    <row r="72" spans="1:10">
      <c r="A72" s="11" t="s">
        <v>113</v>
      </c>
      <c r="B72" s="39">
        <v>45750</v>
      </c>
      <c r="C72" s="43" t="s">
        <v>1468</v>
      </c>
      <c r="D72" s="13" t="s">
        <v>18</v>
      </c>
      <c r="E72" s="43">
        <v>5</v>
      </c>
      <c r="F72" s="43" t="s">
        <v>19</v>
      </c>
      <c r="G72" s="43"/>
      <c r="H72" s="47">
        <f t="shared" si="25"/>
        <v>20000</v>
      </c>
      <c r="I72" s="14">
        <f t="shared" si="26"/>
        <v>-20000</v>
      </c>
      <c r="J72" s="15">
        <f t="shared" si="27"/>
        <v>827600</v>
      </c>
    </row>
    <row r="73" spans="1:10">
      <c r="A73" s="11" t="s">
        <v>114</v>
      </c>
      <c r="B73" s="39">
        <v>45750</v>
      </c>
      <c r="C73" s="43" t="s">
        <v>1468</v>
      </c>
      <c r="D73" s="54" t="s">
        <v>23</v>
      </c>
      <c r="E73" s="43">
        <v>1.96</v>
      </c>
      <c r="F73" s="43" t="s">
        <v>19</v>
      </c>
      <c r="G73" s="43"/>
      <c r="H73" s="47">
        <f t="shared" si="25"/>
        <v>20000</v>
      </c>
      <c r="I73" s="14">
        <f t="shared" si="26"/>
        <v>-20000</v>
      </c>
      <c r="J73" s="15">
        <f t="shared" si="27"/>
        <v>807600</v>
      </c>
    </row>
    <row r="74" spans="1:10">
      <c r="A74" s="11" t="s">
        <v>116</v>
      </c>
      <c r="B74" s="39">
        <v>45750</v>
      </c>
      <c r="C74" s="43" t="s">
        <v>1469</v>
      </c>
      <c r="D74" s="13" t="s">
        <v>15</v>
      </c>
      <c r="E74" s="43">
        <v>2.95</v>
      </c>
      <c r="F74" s="43" t="s">
        <v>19</v>
      </c>
      <c r="G74" s="43"/>
      <c r="H74" s="47">
        <f t="shared" si="25"/>
        <v>20000</v>
      </c>
      <c r="I74" s="14">
        <f t="shared" si="26"/>
        <v>-20000</v>
      </c>
      <c r="J74" s="15">
        <f t="shared" si="27"/>
        <v>787600</v>
      </c>
    </row>
    <row r="75" spans="1:10" ht="15" thickBot="1">
      <c r="A75" s="11" t="s">
        <v>117</v>
      </c>
      <c r="B75" s="42">
        <v>45750</v>
      </c>
      <c r="C75" s="44" t="s">
        <v>1469</v>
      </c>
      <c r="D75" s="55" t="s">
        <v>26</v>
      </c>
      <c r="E75" s="44">
        <v>2.0099999999999998</v>
      </c>
      <c r="F75" s="44" t="s">
        <v>16</v>
      </c>
      <c r="G75" s="44"/>
      <c r="H75" s="47">
        <f t="shared" si="25"/>
        <v>20000</v>
      </c>
      <c r="I75" s="14">
        <f t="shared" si="26"/>
        <v>20199.999999999996</v>
      </c>
      <c r="J75" s="15">
        <f t="shared" si="27"/>
        <v>807800</v>
      </c>
    </row>
    <row r="76" spans="1:10" ht="15" thickTop="1">
      <c r="A76" s="11" t="s">
        <v>118</v>
      </c>
      <c r="B76" s="39">
        <v>45752</v>
      </c>
      <c r="C76" s="43" t="s">
        <v>1470</v>
      </c>
      <c r="D76" s="13" t="s">
        <v>1471</v>
      </c>
      <c r="E76" s="43">
        <v>1.93</v>
      </c>
      <c r="F76" s="43" t="s">
        <v>16</v>
      </c>
      <c r="G76" s="45">
        <v>1</v>
      </c>
      <c r="H76" s="47">
        <f t="shared" si="25"/>
        <v>20000</v>
      </c>
      <c r="I76" s="14">
        <f t="shared" si="26"/>
        <v>0</v>
      </c>
      <c r="J76" s="15">
        <f t="shared" si="27"/>
        <v>807800</v>
      </c>
    </row>
    <row r="77" spans="1:10">
      <c r="A77" s="11" t="s">
        <v>119</v>
      </c>
      <c r="B77" s="39">
        <v>45752</v>
      </c>
      <c r="C77" s="43" t="s">
        <v>1470</v>
      </c>
      <c r="D77" s="54" t="s">
        <v>115</v>
      </c>
      <c r="E77" s="43">
        <v>1.75</v>
      </c>
      <c r="F77" s="43" t="s">
        <v>19</v>
      </c>
      <c r="G77" s="43"/>
      <c r="H77" s="47">
        <f t="shared" si="25"/>
        <v>20000</v>
      </c>
      <c r="I77" s="14">
        <f t="shared" si="26"/>
        <v>-20000</v>
      </c>
      <c r="J77" s="15">
        <f t="shared" si="27"/>
        <v>787800</v>
      </c>
    </row>
    <row r="78" spans="1:10">
      <c r="A78" s="11" t="s">
        <v>120</v>
      </c>
      <c r="B78" s="39">
        <v>45752</v>
      </c>
      <c r="C78" s="43" t="s">
        <v>1472</v>
      </c>
      <c r="D78" s="13" t="s">
        <v>15</v>
      </c>
      <c r="E78" s="43">
        <v>2.85</v>
      </c>
      <c r="F78" s="43" t="s">
        <v>19</v>
      </c>
      <c r="G78" s="43"/>
      <c r="H78" s="47">
        <f t="shared" si="25"/>
        <v>20000</v>
      </c>
      <c r="I78" s="14">
        <f t="shared" si="26"/>
        <v>-20000</v>
      </c>
      <c r="J78" s="15">
        <f t="shared" si="27"/>
        <v>767800</v>
      </c>
    </row>
    <row r="79" spans="1:10">
      <c r="A79" s="11" t="s">
        <v>121</v>
      </c>
      <c r="B79" s="39">
        <v>45752</v>
      </c>
      <c r="C79" s="43" t="s">
        <v>1472</v>
      </c>
      <c r="D79" s="54" t="s">
        <v>26</v>
      </c>
      <c r="E79" s="43">
        <v>2.0099999999999998</v>
      </c>
      <c r="F79" s="43" t="s">
        <v>19</v>
      </c>
      <c r="G79" s="43"/>
      <c r="H79" s="47">
        <f t="shared" si="25"/>
        <v>20000</v>
      </c>
      <c r="I79" s="14">
        <f t="shared" si="26"/>
        <v>-20000</v>
      </c>
      <c r="J79" s="15">
        <f t="shared" si="27"/>
        <v>747800</v>
      </c>
    </row>
    <row r="80" spans="1:10">
      <c r="A80" s="11" t="s">
        <v>122</v>
      </c>
      <c r="B80" s="39">
        <v>45752</v>
      </c>
      <c r="C80" s="43" t="s">
        <v>1473</v>
      </c>
      <c r="D80" s="13" t="s">
        <v>15</v>
      </c>
      <c r="E80" s="43">
        <v>2.21</v>
      </c>
      <c r="F80" s="43" t="s">
        <v>19</v>
      </c>
      <c r="G80" s="43"/>
      <c r="H80" s="47">
        <f t="shared" si="25"/>
        <v>20000</v>
      </c>
      <c r="I80" s="14">
        <f t="shared" si="26"/>
        <v>-20000</v>
      </c>
      <c r="J80" s="15">
        <f t="shared" si="27"/>
        <v>727800</v>
      </c>
    </row>
    <row r="81" spans="1:10">
      <c r="A81" s="11" t="s">
        <v>123</v>
      </c>
      <c r="B81" s="39">
        <v>45752</v>
      </c>
      <c r="C81" s="43" t="s">
        <v>1473</v>
      </c>
      <c r="D81" s="54" t="s">
        <v>23</v>
      </c>
      <c r="E81" s="43">
        <v>1.85</v>
      </c>
      <c r="F81" s="43" t="s">
        <v>16</v>
      </c>
      <c r="G81" s="45">
        <v>1</v>
      </c>
      <c r="H81" s="47">
        <f t="shared" si="25"/>
        <v>20000</v>
      </c>
      <c r="I81" s="14">
        <f t="shared" si="26"/>
        <v>0</v>
      </c>
      <c r="J81" s="15">
        <f t="shared" si="27"/>
        <v>727800</v>
      </c>
    </row>
    <row r="82" spans="1:10">
      <c r="A82" s="11" t="s">
        <v>124</v>
      </c>
      <c r="B82" s="39">
        <v>45752</v>
      </c>
      <c r="C82" s="43" t="s">
        <v>1474</v>
      </c>
      <c r="D82" s="13" t="s">
        <v>15</v>
      </c>
      <c r="E82" s="43">
        <v>2.12</v>
      </c>
      <c r="F82" s="43" t="s">
        <v>16</v>
      </c>
      <c r="G82" s="43"/>
      <c r="H82" s="47">
        <f t="shared" si="25"/>
        <v>20000</v>
      </c>
      <c r="I82" s="14">
        <f t="shared" si="26"/>
        <v>22400.000000000004</v>
      </c>
      <c r="J82" s="15">
        <f t="shared" si="27"/>
        <v>750200</v>
      </c>
    </row>
    <row r="83" spans="1:10">
      <c r="A83" s="11" t="s">
        <v>125</v>
      </c>
      <c r="B83" s="39">
        <v>45752</v>
      </c>
      <c r="C83" s="43" t="s">
        <v>1474</v>
      </c>
      <c r="D83" s="13" t="s">
        <v>18</v>
      </c>
      <c r="E83" s="43">
        <v>4.5999999999999996</v>
      </c>
      <c r="F83" s="43" t="s">
        <v>16</v>
      </c>
      <c r="G83" s="43"/>
      <c r="H83" s="47">
        <f t="shared" si="25"/>
        <v>20000</v>
      </c>
      <c r="I83" s="14">
        <f t="shared" si="26"/>
        <v>72000</v>
      </c>
      <c r="J83" s="15">
        <f t="shared" si="27"/>
        <v>822200</v>
      </c>
    </row>
    <row r="84" spans="1:10">
      <c r="A84" s="11" t="s">
        <v>126</v>
      </c>
      <c r="B84" s="39">
        <v>45752</v>
      </c>
      <c r="C84" s="43" t="s">
        <v>1474</v>
      </c>
      <c r="D84" s="54" t="s">
        <v>23</v>
      </c>
      <c r="E84" s="43">
        <v>1.77</v>
      </c>
      <c r="F84" s="43" t="s">
        <v>16</v>
      </c>
      <c r="G84" s="43"/>
      <c r="H84" s="47">
        <f t="shared" si="25"/>
        <v>20000</v>
      </c>
      <c r="I84" s="14">
        <f t="shared" si="26"/>
        <v>15400</v>
      </c>
      <c r="J84" s="15">
        <f t="shared" si="27"/>
        <v>837600</v>
      </c>
    </row>
    <row r="85" spans="1:10">
      <c r="A85" s="11" t="s">
        <v>127</v>
      </c>
      <c r="B85" s="39">
        <v>45752</v>
      </c>
      <c r="C85" s="43" t="s">
        <v>1475</v>
      </c>
      <c r="D85" s="13" t="s">
        <v>15</v>
      </c>
      <c r="E85" s="43">
        <v>1.56</v>
      </c>
      <c r="F85" s="43" t="s">
        <v>16</v>
      </c>
      <c r="G85" s="43"/>
      <c r="H85" s="47">
        <f t="shared" si="25"/>
        <v>20000</v>
      </c>
      <c r="I85" s="14">
        <f t="shared" si="26"/>
        <v>11200.000000000002</v>
      </c>
      <c r="J85" s="15">
        <f t="shared" si="27"/>
        <v>848800</v>
      </c>
    </row>
    <row r="86" spans="1:10">
      <c r="A86" s="11" t="s">
        <v>128</v>
      </c>
      <c r="B86" s="39">
        <v>45752</v>
      </c>
      <c r="C86" s="43" t="s">
        <v>1475</v>
      </c>
      <c r="D86" s="54" t="s">
        <v>88</v>
      </c>
      <c r="E86" s="43">
        <v>2.0099999999999998</v>
      </c>
      <c r="F86" s="43" t="s">
        <v>19</v>
      </c>
      <c r="G86" s="43"/>
      <c r="H86" s="47">
        <f t="shared" si="25"/>
        <v>20000</v>
      </c>
      <c r="I86" s="14">
        <f t="shared" si="26"/>
        <v>-20000</v>
      </c>
      <c r="J86" s="15">
        <f t="shared" si="27"/>
        <v>828800</v>
      </c>
    </row>
    <row r="87" spans="1:10">
      <c r="A87" s="40" t="s">
        <v>129</v>
      </c>
      <c r="B87" s="39">
        <v>45752</v>
      </c>
      <c r="C87" s="43" t="s">
        <v>1475</v>
      </c>
      <c r="D87" s="54" t="s">
        <v>1430</v>
      </c>
      <c r="E87" s="43">
        <v>2.4500000000000002</v>
      </c>
      <c r="F87" s="43" t="s">
        <v>19</v>
      </c>
      <c r="G87" s="43"/>
      <c r="H87" s="47">
        <f t="shared" si="25"/>
        <v>20000</v>
      </c>
      <c r="I87" s="14">
        <f t="shared" si="26"/>
        <v>-20000</v>
      </c>
      <c r="J87" s="15">
        <f t="shared" si="27"/>
        <v>808800</v>
      </c>
    </row>
    <row r="88" spans="1:10">
      <c r="A88" s="11" t="s">
        <v>130</v>
      </c>
      <c r="B88" s="39">
        <v>45752</v>
      </c>
      <c r="C88" s="43" t="s">
        <v>1476</v>
      </c>
      <c r="D88" s="13" t="s">
        <v>15</v>
      </c>
      <c r="E88" s="43">
        <v>1.96</v>
      </c>
      <c r="F88" s="43" t="s">
        <v>16</v>
      </c>
      <c r="G88" s="43"/>
      <c r="H88" s="47">
        <f t="shared" si="25"/>
        <v>20000</v>
      </c>
      <c r="I88" s="14">
        <f t="shared" si="26"/>
        <v>19200</v>
      </c>
      <c r="J88" s="15">
        <f t="shared" si="27"/>
        <v>828000</v>
      </c>
    </row>
    <row r="89" spans="1:10">
      <c r="A89" s="11" t="s">
        <v>131</v>
      </c>
      <c r="B89" s="39">
        <v>45752</v>
      </c>
      <c r="C89" s="43" t="s">
        <v>1476</v>
      </c>
      <c r="D89" s="13" t="s">
        <v>18</v>
      </c>
      <c r="E89" s="43">
        <v>3.9</v>
      </c>
      <c r="F89" s="43" t="s">
        <v>16</v>
      </c>
      <c r="G89" s="43"/>
      <c r="H89" s="47">
        <f t="shared" si="25"/>
        <v>20000</v>
      </c>
      <c r="I89" s="14">
        <f t="shared" si="26"/>
        <v>58000</v>
      </c>
      <c r="J89" s="15">
        <f t="shared" si="27"/>
        <v>886000</v>
      </c>
    </row>
    <row r="90" spans="1:10">
      <c r="A90" s="11" t="s">
        <v>132</v>
      </c>
      <c r="B90" s="39">
        <v>45752</v>
      </c>
      <c r="C90" s="43" t="s">
        <v>1476</v>
      </c>
      <c r="D90" s="54" t="s">
        <v>58</v>
      </c>
      <c r="E90" s="43">
        <v>1.96</v>
      </c>
      <c r="F90" s="43" t="s">
        <v>16</v>
      </c>
      <c r="G90" s="43"/>
      <c r="H90" s="47">
        <f t="shared" si="25"/>
        <v>20000</v>
      </c>
      <c r="I90" s="14">
        <f t="shared" si="26"/>
        <v>19200</v>
      </c>
      <c r="J90" s="15">
        <f t="shared" si="27"/>
        <v>905200</v>
      </c>
    </row>
    <row r="91" spans="1:10">
      <c r="A91" s="11" t="s">
        <v>133</v>
      </c>
      <c r="B91" s="39">
        <v>45752</v>
      </c>
      <c r="C91" s="43" t="s">
        <v>1477</v>
      </c>
      <c r="D91" s="13" t="s">
        <v>15</v>
      </c>
      <c r="E91" s="43">
        <v>2.2799999999999998</v>
      </c>
      <c r="F91" s="43" t="s">
        <v>19</v>
      </c>
      <c r="G91" s="43"/>
      <c r="H91" s="47">
        <f t="shared" si="25"/>
        <v>20000</v>
      </c>
      <c r="I91" s="14">
        <f t="shared" si="26"/>
        <v>-20000</v>
      </c>
      <c r="J91" s="15">
        <f t="shared" si="27"/>
        <v>885200</v>
      </c>
    </row>
    <row r="92" spans="1:10" ht="15" thickBot="1">
      <c r="A92" s="11" t="s">
        <v>134</v>
      </c>
      <c r="B92" s="42">
        <v>45752</v>
      </c>
      <c r="C92" s="44" t="s">
        <v>1477</v>
      </c>
      <c r="D92" s="55" t="s">
        <v>21</v>
      </c>
      <c r="E92" s="44">
        <v>1.71</v>
      </c>
      <c r="F92" s="44" t="s">
        <v>16</v>
      </c>
      <c r="G92" s="58">
        <v>1.355</v>
      </c>
      <c r="H92" s="47">
        <f t="shared" si="25"/>
        <v>20000</v>
      </c>
      <c r="I92" s="14">
        <f t="shared" si="26"/>
        <v>7100</v>
      </c>
      <c r="J92" s="15">
        <f t="shared" si="27"/>
        <v>892300</v>
      </c>
    </row>
    <row r="93" spans="1:10" ht="15" thickTop="1">
      <c r="A93" s="11" t="s">
        <v>135</v>
      </c>
      <c r="B93" s="39">
        <v>45753</v>
      </c>
      <c r="C93" s="43" t="s">
        <v>1478</v>
      </c>
      <c r="D93" s="13" t="s">
        <v>15</v>
      </c>
      <c r="E93" s="43">
        <v>2.4500000000000002</v>
      </c>
      <c r="F93" s="43" t="s">
        <v>16</v>
      </c>
      <c r="G93" s="43"/>
      <c r="H93" s="47">
        <f t="shared" si="25"/>
        <v>20000</v>
      </c>
      <c r="I93" s="14">
        <f t="shared" si="26"/>
        <v>29000.000000000004</v>
      </c>
      <c r="J93" s="15">
        <f t="shared" si="27"/>
        <v>921300</v>
      </c>
    </row>
    <row r="94" spans="1:10">
      <c r="A94" s="11" t="s">
        <v>136</v>
      </c>
      <c r="B94" s="39">
        <v>45753</v>
      </c>
      <c r="C94" s="43" t="s">
        <v>1478</v>
      </c>
      <c r="D94" s="54" t="s">
        <v>21</v>
      </c>
      <c r="E94" s="43">
        <v>1.88</v>
      </c>
      <c r="F94" s="43" t="s">
        <v>16</v>
      </c>
      <c r="G94" s="43"/>
      <c r="H94" s="47">
        <f t="shared" si="25"/>
        <v>20000</v>
      </c>
      <c r="I94" s="14">
        <f t="shared" si="26"/>
        <v>17599.999999999996</v>
      </c>
      <c r="J94" s="15">
        <f t="shared" si="27"/>
        <v>938900</v>
      </c>
    </row>
    <row r="95" spans="1:10">
      <c r="A95" s="11" t="s">
        <v>137</v>
      </c>
      <c r="B95" s="39">
        <v>45753</v>
      </c>
      <c r="C95" s="43" t="s">
        <v>1479</v>
      </c>
      <c r="D95" s="13" t="s">
        <v>15</v>
      </c>
      <c r="E95" s="43">
        <v>2.67</v>
      </c>
      <c r="F95" s="43" t="s">
        <v>19</v>
      </c>
      <c r="G95" s="43"/>
      <c r="H95" s="47">
        <f t="shared" si="25"/>
        <v>20000</v>
      </c>
      <c r="I95" s="14">
        <f t="shared" si="26"/>
        <v>-20000</v>
      </c>
      <c r="J95" s="15">
        <f t="shared" si="27"/>
        <v>918900</v>
      </c>
    </row>
    <row r="96" spans="1:10">
      <c r="A96" s="11" t="s">
        <v>138</v>
      </c>
      <c r="B96" s="39">
        <v>45753</v>
      </c>
      <c r="C96" s="43" t="s">
        <v>1479</v>
      </c>
      <c r="D96" s="54" t="s">
        <v>26</v>
      </c>
      <c r="E96" s="43">
        <v>1.84</v>
      </c>
      <c r="F96" s="43" t="s">
        <v>19</v>
      </c>
      <c r="G96" s="43"/>
      <c r="H96" s="47">
        <f t="shared" si="25"/>
        <v>20000</v>
      </c>
      <c r="I96" s="14">
        <f t="shared" si="26"/>
        <v>-20000</v>
      </c>
      <c r="J96" s="15">
        <f t="shared" si="27"/>
        <v>898900</v>
      </c>
    </row>
    <row r="97" spans="1:10">
      <c r="A97" s="11" t="s">
        <v>139</v>
      </c>
      <c r="B97" s="39">
        <v>45753</v>
      </c>
      <c r="C97" s="43" t="s">
        <v>1480</v>
      </c>
      <c r="D97" s="13" t="s">
        <v>15</v>
      </c>
      <c r="E97" s="43">
        <v>2.25</v>
      </c>
      <c r="F97" s="43" t="s">
        <v>19</v>
      </c>
      <c r="G97" s="43"/>
      <c r="H97" s="47">
        <f t="shared" si="25"/>
        <v>20000</v>
      </c>
      <c r="I97" s="14">
        <f t="shared" si="26"/>
        <v>-20000</v>
      </c>
      <c r="J97" s="15">
        <f t="shared" si="27"/>
        <v>878900</v>
      </c>
    </row>
    <row r="98" spans="1:10">
      <c r="A98" s="11" t="s">
        <v>140</v>
      </c>
      <c r="B98" s="39">
        <v>45753</v>
      </c>
      <c r="C98" s="43" t="s">
        <v>1480</v>
      </c>
      <c r="D98" s="54" t="s">
        <v>23</v>
      </c>
      <c r="E98" s="43">
        <v>1.88</v>
      </c>
      <c r="F98" s="43" t="s">
        <v>16</v>
      </c>
      <c r="G98" s="45">
        <v>1</v>
      </c>
      <c r="H98" s="47">
        <f t="shared" si="25"/>
        <v>20000</v>
      </c>
      <c r="I98" s="14">
        <f t="shared" si="26"/>
        <v>0</v>
      </c>
      <c r="J98" s="15">
        <f t="shared" si="27"/>
        <v>878900</v>
      </c>
    </row>
    <row r="99" spans="1:10">
      <c r="A99" s="11" t="s">
        <v>141</v>
      </c>
      <c r="B99" s="39">
        <v>45753</v>
      </c>
      <c r="C99" s="43" t="s">
        <v>1481</v>
      </c>
      <c r="D99" s="54" t="s">
        <v>84</v>
      </c>
      <c r="E99" s="43">
        <v>1.62</v>
      </c>
      <c r="F99" s="43" t="s">
        <v>19</v>
      </c>
      <c r="G99" s="43"/>
      <c r="H99" s="47">
        <f t="shared" si="25"/>
        <v>20000</v>
      </c>
      <c r="I99" s="14">
        <f t="shared" si="26"/>
        <v>-20000</v>
      </c>
      <c r="J99" s="15">
        <f t="shared" si="27"/>
        <v>858900</v>
      </c>
    </row>
    <row r="100" spans="1:10">
      <c r="A100" s="11" t="s">
        <v>142</v>
      </c>
      <c r="B100" s="39">
        <v>45753</v>
      </c>
      <c r="C100" s="43" t="s">
        <v>1481</v>
      </c>
      <c r="D100" s="13" t="s">
        <v>1434</v>
      </c>
      <c r="E100" s="43">
        <v>1.62</v>
      </c>
      <c r="F100" s="43" t="s">
        <v>16</v>
      </c>
      <c r="G100" s="57">
        <v>1.31</v>
      </c>
      <c r="H100" s="47">
        <f t="shared" si="25"/>
        <v>20000</v>
      </c>
      <c r="I100" s="14">
        <f t="shared" si="26"/>
        <v>6200.0000000000009</v>
      </c>
      <c r="J100" s="15">
        <f t="shared" si="27"/>
        <v>865100</v>
      </c>
    </row>
    <row r="101" spans="1:10">
      <c r="A101" s="11" t="s">
        <v>143</v>
      </c>
      <c r="B101" s="39">
        <v>45753</v>
      </c>
      <c r="C101" s="43" t="s">
        <v>1482</v>
      </c>
      <c r="D101" s="13" t="s">
        <v>15</v>
      </c>
      <c r="E101" s="43">
        <v>2.31</v>
      </c>
      <c r="F101" s="43" t="s">
        <v>16</v>
      </c>
      <c r="G101" s="43"/>
      <c r="H101" s="47">
        <f t="shared" si="25"/>
        <v>20000</v>
      </c>
      <c r="I101" s="14">
        <f t="shared" si="26"/>
        <v>26200</v>
      </c>
      <c r="J101" s="15">
        <f t="shared" si="27"/>
        <v>891300</v>
      </c>
    </row>
    <row r="102" spans="1:10">
      <c r="A102" s="11" t="s">
        <v>144</v>
      </c>
      <c r="B102" s="39">
        <v>45753</v>
      </c>
      <c r="C102" s="43" t="s">
        <v>1482</v>
      </c>
      <c r="D102" s="13" t="s">
        <v>18</v>
      </c>
      <c r="E102" s="43">
        <v>5.25</v>
      </c>
      <c r="F102" s="43" t="s">
        <v>19</v>
      </c>
      <c r="G102" s="43"/>
      <c r="H102" s="47">
        <f t="shared" si="25"/>
        <v>20000</v>
      </c>
      <c r="I102" s="14">
        <f t="shared" si="26"/>
        <v>-20000</v>
      </c>
      <c r="J102" s="15">
        <f t="shared" si="27"/>
        <v>871300</v>
      </c>
    </row>
    <row r="103" spans="1:10">
      <c r="A103" s="11" t="s">
        <v>145</v>
      </c>
      <c r="B103" s="39">
        <v>45753</v>
      </c>
      <c r="C103" s="43" t="s">
        <v>1482</v>
      </c>
      <c r="D103" s="54" t="s">
        <v>23</v>
      </c>
      <c r="E103" s="43">
        <v>1.98</v>
      </c>
      <c r="F103" s="43" t="s">
        <v>16</v>
      </c>
      <c r="G103" s="43"/>
      <c r="H103" s="47">
        <f t="shared" si="25"/>
        <v>20000</v>
      </c>
      <c r="I103" s="14">
        <f t="shared" si="26"/>
        <v>19600</v>
      </c>
      <c r="J103" s="15">
        <f t="shared" si="27"/>
        <v>890900</v>
      </c>
    </row>
    <row r="104" spans="1:10">
      <c r="A104" s="11" t="s">
        <v>146</v>
      </c>
      <c r="B104" s="39">
        <v>45753</v>
      </c>
      <c r="C104" s="43" t="s">
        <v>1483</v>
      </c>
      <c r="D104" s="13" t="s">
        <v>15</v>
      </c>
      <c r="E104" s="43">
        <v>2.56</v>
      </c>
      <c r="F104" s="43" t="s">
        <v>16</v>
      </c>
      <c r="G104" s="43"/>
      <c r="H104" s="47">
        <f t="shared" si="25"/>
        <v>20000</v>
      </c>
      <c r="I104" s="14">
        <f t="shared" si="26"/>
        <v>31200</v>
      </c>
      <c r="J104" s="15">
        <f t="shared" si="27"/>
        <v>922100</v>
      </c>
    </row>
    <row r="105" spans="1:10">
      <c r="A105" s="11" t="s">
        <v>147</v>
      </c>
      <c r="B105" s="39">
        <v>45753</v>
      </c>
      <c r="C105" s="43" t="s">
        <v>1483</v>
      </c>
      <c r="D105" s="54" t="s">
        <v>26</v>
      </c>
      <c r="E105" s="43">
        <v>1.75</v>
      </c>
      <c r="F105" s="43" t="s">
        <v>16</v>
      </c>
      <c r="G105" s="43"/>
      <c r="H105" s="47">
        <f t="shared" si="25"/>
        <v>20000</v>
      </c>
      <c r="I105" s="14">
        <f t="shared" si="26"/>
        <v>15000</v>
      </c>
      <c r="J105" s="15">
        <f t="shared" si="27"/>
        <v>937100</v>
      </c>
    </row>
    <row r="106" spans="1:10">
      <c r="A106" s="11" t="s">
        <v>148</v>
      </c>
      <c r="B106" s="39">
        <v>45753</v>
      </c>
      <c r="C106" s="43" t="s">
        <v>1484</v>
      </c>
      <c r="D106" s="54" t="s">
        <v>26</v>
      </c>
      <c r="E106" s="43">
        <v>1.91</v>
      </c>
      <c r="F106" s="43" t="s">
        <v>16</v>
      </c>
      <c r="G106" s="43"/>
      <c r="H106" s="47">
        <f t="shared" si="25"/>
        <v>20000</v>
      </c>
      <c r="I106" s="14">
        <f t="shared" si="26"/>
        <v>18200</v>
      </c>
      <c r="J106" s="15">
        <f t="shared" si="27"/>
        <v>955300</v>
      </c>
    </row>
    <row r="107" spans="1:10">
      <c r="A107" s="11" t="s">
        <v>149</v>
      </c>
      <c r="B107" s="39">
        <v>45753</v>
      </c>
      <c r="C107" s="43" t="s">
        <v>1484</v>
      </c>
      <c r="D107" s="54" t="s">
        <v>58</v>
      </c>
      <c r="E107" s="43">
        <v>3.15</v>
      </c>
      <c r="F107" s="43" t="s">
        <v>19</v>
      </c>
      <c r="G107" s="43"/>
      <c r="H107" s="47">
        <f t="shared" si="25"/>
        <v>20000</v>
      </c>
      <c r="I107" s="14">
        <f t="shared" si="26"/>
        <v>-20000</v>
      </c>
      <c r="J107" s="15">
        <f t="shared" si="27"/>
        <v>935300</v>
      </c>
    </row>
    <row r="108" spans="1:10">
      <c r="A108" s="11" t="s">
        <v>150</v>
      </c>
      <c r="B108" s="39">
        <v>45753</v>
      </c>
      <c r="C108" s="43" t="s">
        <v>1484</v>
      </c>
      <c r="D108" s="43" t="s">
        <v>1485</v>
      </c>
      <c r="E108" s="43">
        <v>4.55</v>
      </c>
      <c r="F108" s="43" t="s">
        <v>19</v>
      </c>
      <c r="G108" s="43"/>
      <c r="H108" s="47">
        <f t="shared" si="25"/>
        <v>20000</v>
      </c>
      <c r="I108" s="14">
        <f t="shared" si="26"/>
        <v>-20000</v>
      </c>
      <c r="J108" s="15">
        <f t="shared" si="27"/>
        <v>915300</v>
      </c>
    </row>
    <row r="109" spans="1:10">
      <c r="A109" s="11" t="s">
        <v>151</v>
      </c>
      <c r="B109" s="39">
        <v>45753</v>
      </c>
      <c r="C109" s="43" t="s">
        <v>1484</v>
      </c>
      <c r="D109" s="43" t="s">
        <v>1486</v>
      </c>
      <c r="E109" s="43">
        <v>3.15</v>
      </c>
      <c r="F109" s="43" t="s">
        <v>16</v>
      </c>
      <c r="G109" s="43"/>
      <c r="H109" s="47">
        <f t="shared" si="25"/>
        <v>20000</v>
      </c>
      <c r="I109" s="14">
        <f t="shared" si="26"/>
        <v>43000</v>
      </c>
      <c r="J109" s="15">
        <f t="shared" si="27"/>
        <v>958300</v>
      </c>
    </row>
    <row r="110" spans="1:10" ht="15" thickBot="1">
      <c r="A110" s="11" t="s">
        <v>152</v>
      </c>
      <c r="B110" s="42">
        <v>45753</v>
      </c>
      <c r="C110" s="44" t="s">
        <v>1484</v>
      </c>
      <c r="D110" s="41" t="s">
        <v>15</v>
      </c>
      <c r="E110" s="44">
        <v>3</v>
      </c>
      <c r="F110" s="44" t="s">
        <v>19</v>
      </c>
      <c r="G110" s="44"/>
      <c r="H110" s="47">
        <f t="shared" si="25"/>
        <v>20000</v>
      </c>
      <c r="I110" s="14">
        <f t="shared" si="26"/>
        <v>-20000</v>
      </c>
      <c r="J110" s="15">
        <f t="shared" si="27"/>
        <v>938300</v>
      </c>
    </row>
    <row r="111" spans="1:10" ht="15" thickTop="1">
      <c r="A111" s="11" t="s">
        <v>153</v>
      </c>
      <c r="B111" s="39">
        <v>45755</v>
      </c>
      <c r="C111" s="43" t="s">
        <v>1487</v>
      </c>
      <c r="D111" s="13" t="s">
        <v>15</v>
      </c>
      <c r="E111" s="43">
        <v>2.2000000000000002</v>
      </c>
      <c r="F111" s="43" t="s">
        <v>19</v>
      </c>
      <c r="G111" s="43"/>
      <c r="H111" s="47">
        <f t="shared" si="25"/>
        <v>20000</v>
      </c>
      <c r="I111" s="14">
        <f t="shared" si="26"/>
        <v>-20000</v>
      </c>
      <c r="J111" s="15">
        <f t="shared" si="27"/>
        <v>918300</v>
      </c>
    </row>
    <row r="112" spans="1:10">
      <c r="A112" s="11" t="s">
        <v>154</v>
      </c>
      <c r="B112" s="39">
        <v>45755</v>
      </c>
      <c r="C112" s="43" t="s">
        <v>1487</v>
      </c>
      <c r="D112" s="54" t="s">
        <v>23</v>
      </c>
      <c r="E112" s="43">
        <v>1.78</v>
      </c>
      <c r="F112" s="43" t="s">
        <v>19</v>
      </c>
      <c r="G112" s="43"/>
      <c r="H112" s="47">
        <f t="shared" si="25"/>
        <v>20000</v>
      </c>
      <c r="I112" s="14">
        <f t="shared" si="26"/>
        <v>-20000</v>
      </c>
      <c r="J112" s="15">
        <f t="shared" si="27"/>
        <v>898300</v>
      </c>
    </row>
    <row r="113" spans="1:10">
      <c r="A113" s="11" t="s">
        <v>155</v>
      </c>
      <c r="B113" s="39">
        <v>45755</v>
      </c>
      <c r="C113" s="43" t="s">
        <v>1488</v>
      </c>
      <c r="D113" s="13" t="s">
        <v>15</v>
      </c>
      <c r="E113" s="43">
        <v>3.7</v>
      </c>
      <c r="F113" s="43" t="s">
        <v>19</v>
      </c>
      <c r="G113" s="43"/>
      <c r="H113" s="47">
        <f t="shared" si="25"/>
        <v>20000</v>
      </c>
      <c r="I113" s="14">
        <f t="shared" si="26"/>
        <v>-20000</v>
      </c>
      <c r="J113" s="15">
        <f t="shared" si="27"/>
        <v>878300</v>
      </c>
    </row>
    <row r="114" spans="1:10">
      <c r="A114" s="11" t="s">
        <v>156</v>
      </c>
      <c r="B114" s="39">
        <v>45755</v>
      </c>
      <c r="C114" s="43" t="s">
        <v>1488</v>
      </c>
      <c r="D114" s="54" t="s">
        <v>84</v>
      </c>
      <c r="E114" s="43">
        <v>1.98</v>
      </c>
      <c r="F114" s="43" t="s">
        <v>16</v>
      </c>
      <c r="G114" s="45">
        <v>1</v>
      </c>
      <c r="H114" s="47">
        <f t="shared" si="25"/>
        <v>20000</v>
      </c>
      <c r="I114" s="14">
        <f t="shared" si="26"/>
        <v>0</v>
      </c>
      <c r="J114" s="15">
        <f t="shared" si="27"/>
        <v>878300</v>
      </c>
    </row>
    <row r="115" spans="1:10">
      <c r="A115" s="11" t="s">
        <v>157</v>
      </c>
      <c r="B115" s="39">
        <v>45755</v>
      </c>
      <c r="C115" s="43" t="s">
        <v>1489</v>
      </c>
      <c r="D115" s="13" t="s">
        <v>15</v>
      </c>
      <c r="E115" s="43">
        <v>3.05</v>
      </c>
      <c r="F115" s="43" t="s">
        <v>16</v>
      </c>
      <c r="G115" s="43"/>
      <c r="H115" s="47">
        <f t="shared" si="25"/>
        <v>20000</v>
      </c>
      <c r="I115" s="14">
        <f t="shared" si="26"/>
        <v>41000</v>
      </c>
      <c r="J115" s="15">
        <f t="shared" si="27"/>
        <v>919300</v>
      </c>
    </row>
    <row r="116" spans="1:10">
      <c r="A116" s="11" t="s">
        <v>158</v>
      </c>
      <c r="B116" s="39">
        <v>45755</v>
      </c>
      <c r="C116" s="43" t="s">
        <v>1489</v>
      </c>
      <c r="D116" s="54" t="s">
        <v>26</v>
      </c>
      <c r="E116" s="43">
        <v>2.11</v>
      </c>
      <c r="F116" s="43" t="s">
        <v>16</v>
      </c>
      <c r="G116" s="43"/>
      <c r="H116" s="47">
        <f t="shared" si="25"/>
        <v>20000</v>
      </c>
      <c r="I116" s="14">
        <f t="shared" si="26"/>
        <v>22199.999999999996</v>
      </c>
      <c r="J116" s="15">
        <f t="shared" si="27"/>
        <v>941500</v>
      </c>
    </row>
    <row r="117" spans="1:10">
      <c r="A117" s="11" t="s">
        <v>159</v>
      </c>
      <c r="B117" s="39">
        <v>45755</v>
      </c>
      <c r="C117" s="43" t="s">
        <v>1490</v>
      </c>
      <c r="D117" s="13" t="s">
        <v>15</v>
      </c>
      <c r="E117" s="43">
        <v>3.05</v>
      </c>
      <c r="F117" s="43" t="s">
        <v>16</v>
      </c>
      <c r="G117" s="43"/>
      <c r="H117" s="47">
        <f t="shared" si="25"/>
        <v>20000</v>
      </c>
      <c r="I117" s="14">
        <f t="shared" si="26"/>
        <v>41000</v>
      </c>
      <c r="J117" s="15">
        <f t="shared" si="27"/>
        <v>982500</v>
      </c>
    </row>
    <row r="118" spans="1:10">
      <c r="A118" s="11" t="s">
        <v>160</v>
      </c>
      <c r="B118" s="39">
        <v>45755</v>
      </c>
      <c r="C118" s="43" t="s">
        <v>1490</v>
      </c>
      <c r="D118" s="54" t="s">
        <v>26</v>
      </c>
      <c r="E118" s="43">
        <v>2.14</v>
      </c>
      <c r="F118" s="43" t="s">
        <v>19</v>
      </c>
      <c r="G118" s="43"/>
      <c r="H118" s="47">
        <f t="shared" si="25"/>
        <v>20000</v>
      </c>
      <c r="I118" s="14">
        <f t="shared" si="26"/>
        <v>-20000</v>
      </c>
      <c r="J118" s="15">
        <f t="shared" si="27"/>
        <v>962500</v>
      </c>
    </row>
    <row r="119" spans="1:10">
      <c r="A119" s="11" t="s">
        <v>161</v>
      </c>
      <c r="B119" s="39">
        <v>45755</v>
      </c>
      <c r="C119" s="60" t="s">
        <v>1491</v>
      </c>
      <c r="D119" s="48" t="s">
        <v>15</v>
      </c>
      <c r="E119" s="60">
        <v>3.05</v>
      </c>
      <c r="F119" s="60" t="s">
        <v>16</v>
      </c>
      <c r="G119" s="43"/>
      <c r="H119" s="47">
        <f t="shared" si="25"/>
        <v>20000</v>
      </c>
      <c r="I119" s="14">
        <f t="shared" si="26"/>
        <v>41000</v>
      </c>
      <c r="J119" s="15">
        <f t="shared" si="27"/>
        <v>1003500</v>
      </c>
    </row>
    <row r="120" spans="1:10" ht="15" thickBot="1">
      <c r="A120" s="11" t="s">
        <v>162</v>
      </c>
      <c r="B120" s="42">
        <v>45755</v>
      </c>
      <c r="C120" s="59" t="s">
        <v>1491</v>
      </c>
      <c r="D120" s="55" t="s">
        <v>26</v>
      </c>
      <c r="E120" s="59">
        <v>2.19</v>
      </c>
      <c r="F120" s="59" t="s">
        <v>16</v>
      </c>
      <c r="G120" s="44"/>
      <c r="H120" s="47">
        <f t="shared" si="25"/>
        <v>20000</v>
      </c>
      <c r="I120" s="14">
        <f t="shared" si="26"/>
        <v>23800</v>
      </c>
      <c r="J120" s="15">
        <f t="shared" si="27"/>
        <v>1027300</v>
      </c>
    </row>
    <row r="121" spans="1:10" ht="15" thickTop="1">
      <c r="A121" s="11" t="s">
        <v>163</v>
      </c>
      <c r="B121" s="39">
        <v>45756</v>
      </c>
      <c r="C121" s="43" t="s">
        <v>1492</v>
      </c>
      <c r="D121" s="13" t="s">
        <v>1434</v>
      </c>
      <c r="E121" s="43">
        <v>1.66</v>
      </c>
      <c r="F121" s="43" t="s">
        <v>19</v>
      </c>
      <c r="G121" s="43"/>
      <c r="H121" s="47">
        <f t="shared" si="25"/>
        <v>20000</v>
      </c>
      <c r="I121" s="14">
        <f t="shared" si="26"/>
        <v>-20000</v>
      </c>
      <c r="J121" s="15">
        <f t="shared" si="27"/>
        <v>1007300</v>
      </c>
    </row>
    <row r="122" spans="1:10">
      <c r="A122" s="11" t="s">
        <v>164</v>
      </c>
      <c r="B122" s="39">
        <v>45756</v>
      </c>
      <c r="C122" s="43" t="s">
        <v>1493</v>
      </c>
      <c r="D122" s="13" t="s">
        <v>15</v>
      </c>
      <c r="E122" s="43">
        <v>3.05</v>
      </c>
      <c r="F122" s="43" t="s">
        <v>19</v>
      </c>
      <c r="G122" s="43"/>
      <c r="H122" s="47">
        <f t="shared" si="25"/>
        <v>20000</v>
      </c>
      <c r="I122" s="14">
        <f t="shared" si="26"/>
        <v>-20000</v>
      </c>
      <c r="J122" s="15">
        <f t="shared" si="27"/>
        <v>987300</v>
      </c>
    </row>
    <row r="123" spans="1:10">
      <c r="A123" s="11" t="s">
        <v>165</v>
      </c>
      <c r="B123" s="39">
        <v>45756</v>
      </c>
      <c r="C123" s="43" t="s">
        <v>1493</v>
      </c>
      <c r="D123" s="54" t="s">
        <v>26</v>
      </c>
      <c r="E123" s="43">
        <v>2.17</v>
      </c>
      <c r="F123" s="43" t="s">
        <v>19</v>
      </c>
      <c r="G123" s="43"/>
      <c r="H123" s="47">
        <f t="shared" si="25"/>
        <v>20000</v>
      </c>
      <c r="I123" s="14">
        <f t="shared" si="26"/>
        <v>-20000</v>
      </c>
      <c r="J123" s="15">
        <f t="shared" si="27"/>
        <v>967300</v>
      </c>
    </row>
    <row r="124" spans="1:10">
      <c r="A124" s="11" t="s">
        <v>166</v>
      </c>
      <c r="B124" s="39">
        <v>45756</v>
      </c>
      <c r="C124" s="43" t="s">
        <v>1494</v>
      </c>
      <c r="D124" s="54" t="s">
        <v>26</v>
      </c>
      <c r="E124" s="43">
        <v>1.94</v>
      </c>
      <c r="F124" s="43" t="s">
        <v>19</v>
      </c>
      <c r="G124" s="43"/>
      <c r="H124" s="47">
        <f t="shared" si="25"/>
        <v>20000</v>
      </c>
      <c r="I124" s="14">
        <f t="shared" si="26"/>
        <v>-20000</v>
      </c>
      <c r="J124" s="15">
        <f t="shared" si="27"/>
        <v>947300</v>
      </c>
    </row>
    <row r="125" spans="1:10">
      <c r="A125" s="11" t="s">
        <v>167</v>
      </c>
      <c r="B125" s="39">
        <v>45756</v>
      </c>
      <c r="C125" s="43" t="s">
        <v>1494</v>
      </c>
      <c r="D125" s="13" t="s">
        <v>1431</v>
      </c>
      <c r="E125" s="43">
        <v>1.92</v>
      </c>
      <c r="F125" s="43" t="s">
        <v>19</v>
      </c>
      <c r="G125" s="43"/>
      <c r="H125" s="47">
        <f t="shared" si="25"/>
        <v>20000</v>
      </c>
      <c r="I125" s="14">
        <f t="shared" si="26"/>
        <v>-20000</v>
      </c>
      <c r="J125" s="15">
        <f t="shared" si="27"/>
        <v>927300</v>
      </c>
    </row>
    <row r="126" spans="1:10">
      <c r="A126" s="11" t="s">
        <v>168</v>
      </c>
      <c r="B126" s="39">
        <v>45756</v>
      </c>
      <c r="C126" s="43" t="s">
        <v>1492</v>
      </c>
      <c r="D126" s="54" t="s">
        <v>84</v>
      </c>
      <c r="E126" s="43">
        <v>1.66</v>
      </c>
      <c r="F126" s="43" t="s">
        <v>16</v>
      </c>
      <c r="G126" s="45">
        <v>1</v>
      </c>
      <c r="H126" s="47">
        <f t="shared" si="25"/>
        <v>20000</v>
      </c>
      <c r="I126" s="14">
        <f t="shared" si="26"/>
        <v>0</v>
      </c>
      <c r="J126" s="15">
        <f t="shared" si="27"/>
        <v>927300</v>
      </c>
    </row>
    <row r="127" spans="1:10">
      <c r="A127" s="11" t="s">
        <v>169</v>
      </c>
      <c r="B127" s="39">
        <v>45756</v>
      </c>
      <c r="C127" s="43" t="s">
        <v>1495</v>
      </c>
      <c r="D127" s="54" t="s">
        <v>84</v>
      </c>
      <c r="E127" s="43">
        <v>1.55</v>
      </c>
      <c r="F127" s="43" t="s">
        <v>16</v>
      </c>
      <c r="G127" s="43"/>
      <c r="H127" s="47">
        <f t="shared" si="25"/>
        <v>20000</v>
      </c>
      <c r="I127" s="14">
        <f t="shared" si="26"/>
        <v>11000</v>
      </c>
      <c r="J127" s="15">
        <f t="shared" si="27"/>
        <v>938300</v>
      </c>
    </row>
    <row r="128" spans="1:10">
      <c r="A128" s="11" t="s">
        <v>170</v>
      </c>
      <c r="B128" s="39">
        <v>45756</v>
      </c>
      <c r="C128" s="43" t="s">
        <v>1496</v>
      </c>
      <c r="D128" s="54" t="s">
        <v>84</v>
      </c>
      <c r="E128" s="43">
        <v>1.93</v>
      </c>
      <c r="F128" s="43" t="s">
        <v>16</v>
      </c>
      <c r="G128" s="43"/>
      <c r="H128" s="47">
        <f t="shared" si="25"/>
        <v>20000</v>
      </c>
      <c r="I128" s="14">
        <f t="shared" si="26"/>
        <v>18600</v>
      </c>
      <c r="J128" s="15">
        <f t="shared" si="27"/>
        <v>956900</v>
      </c>
    </row>
    <row r="129" spans="1:10">
      <c r="A129" s="11" t="s">
        <v>171</v>
      </c>
      <c r="B129" s="39">
        <v>45756</v>
      </c>
      <c r="C129" s="43" t="s">
        <v>1497</v>
      </c>
      <c r="D129" s="54" t="s">
        <v>26</v>
      </c>
      <c r="E129" s="43">
        <v>1.74</v>
      </c>
      <c r="F129" s="43" t="s">
        <v>19</v>
      </c>
      <c r="G129" s="43"/>
      <c r="H129" s="47">
        <f t="shared" si="25"/>
        <v>20000</v>
      </c>
      <c r="I129" s="14">
        <f t="shared" si="26"/>
        <v>-20000</v>
      </c>
      <c r="J129" s="15">
        <f t="shared" si="27"/>
        <v>936900</v>
      </c>
    </row>
    <row r="130" spans="1:10">
      <c r="A130" s="11" t="s">
        <v>172</v>
      </c>
      <c r="B130" s="39">
        <v>45756</v>
      </c>
      <c r="C130" s="43" t="s">
        <v>1498</v>
      </c>
      <c r="D130" s="54" t="s">
        <v>84</v>
      </c>
      <c r="E130" s="43">
        <v>2</v>
      </c>
      <c r="F130" s="43" t="s">
        <v>16</v>
      </c>
      <c r="G130" s="43"/>
      <c r="H130" s="47">
        <f t="shared" si="25"/>
        <v>20000</v>
      </c>
      <c r="I130" s="14">
        <f t="shared" si="26"/>
        <v>20000</v>
      </c>
      <c r="J130" s="15">
        <f t="shared" si="27"/>
        <v>956900</v>
      </c>
    </row>
    <row r="131" spans="1:10">
      <c r="A131" s="11" t="s">
        <v>173</v>
      </c>
      <c r="B131" s="39">
        <v>45756</v>
      </c>
      <c r="C131" s="43" t="s">
        <v>1499</v>
      </c>
      <c r="D131" s="54" t="s">
        <v>84</v>
      </c>
      <c r="E131" s="43">
        <v>1.78</v>
      </c>
      <c r="F131" s="43" t="s">
        <v>16</v>
      </c>
      <c r="G131" s="43"/>
      <c r="H131" s="47">
        <f t="shared" si="25"/>
        <v>20000</v>
      </c>
      <c r="I131" s="14">
        <f t="shared" si="26"/>
        <v>15600</v>
      </c>
      <c r="J131" s="15">
        <f t="shared" si="27"/>
        <v>972500</v>
      </c>
    </row>
    <row r="132" spans="1:10" ht="15" thickBot="1">
      <c r="A132" s="11" t="s">
        <v>174</v>
      </c>
      <c r="B132" s="42">
        <v>45756</v>
      </c>
      <c r="C132" s="44" t="s">
        <v>1500</v>
      </c>
      <c r="D132" s="55" t="s">
        <v>84</v>
      </c>
      <c r="E132" s="44">
        <v>1.64</v>
      </c>
      <c r="F132" s="44" t="s">
        <v>16</v>
      </c>
      <c r="G132" s="61">
        <v>1</v>
      </c>
      <c r="H132" s="47">
        <f t="shared" si="25"/>
        <v>20000</v>
      </c>
      <c r="I132" s="14">
        <f t="shared" si="26"/>
        <v>0</v>
      </c>
      <c r="J132" s="15">
        <f t="shared" si="27"/>
        <v>972500</v>
      </c>
    </row>
    <row r="133" spans="1:10" ht="15" thickTop="1">
      <c r="A133" s="11" t="s">
        <v>175</v>
      </c>
      <c r="B133" s="39">
        <v>45757</v>
      </c>
      <c r="C133" s="43" t="s">
        <v>1501</v>
      </c>
      <c r="D133" s="54" t="s">
        <v>26</v>
      </c>
      <c r="E133" s="43">
        <v>1.86</v>
      </c>
      <c r="F133" s="43" t="s">
        <v>19</v>
      </c>
      <c r="G133" s="43"/>
      <c r="H133" s="47">
        <f t="shared" ref="H133:H196" si="28">$C$3</f>
        <v>20000</v>
      </c>
      <c r="I133" s="14">
        <f t="shared" ref="I133:I196" si="29">IF(G133&lt;&gt;"",IF(F133="nyertes",(G133-1)*H133,H133*(-1)),IF(F133="nyertes",(E133-1)*H133,H133*(-1)))</f>
        <v>-20000</v>
      </c>
      <c r="J133" s="15">
        <f t="shared" si="27"/>
        <v>952500</v>
      </c>
    </row>
    <row r="134" spans="1:10">
      <c r="A134" s="11" t="s">
        <v>176</v>
      </c>
      <c r="B134" s="39">
        <v>45757</v>
      </c>
      <c r="C134" s="43" t="s">
        <v>1502</v>
      </c>
      <c r="D134" s="54" t="s">
        <v>26</v>
      </c>
      <c r="E134" s="43">
        <v>1.92</v>
      </c>
      <c r="F134" s="43" t="s">
        <v>16</v>
      </c>
      <c r="G134" s="43"/>
      <c r="H134" s="47">
        <f t="shared" si="28"/>
        <v>20000</v>
      </c>
      <c r="I134" s="14">
        <f t="shared" si="29"/>
        <v>18400</v>
      </c>
      <c r="J134" s="15">
        <f t="shared" ref="J134:J197" si="30">J133+I134</f>
        <v>970900</v>
      </c>
    </row>
    <row r="135" spans="1:10">
      <c r="A135" s="11" t="s">
        <v>177</v>
      </c>
      <c r="B135" s="39">
        <v>45757</v>
      </c>
      <c r="C135" s="43" t="s">
        <v>1503</v>
      </c>
      <c r="D135" s="54" t="s">
        <v>26</v>
      </c>
      <c r="E135" s="43">
        <v>2.0099999999999998</v>
      </c>
      <c r="F135" s="43" t="s">
        <v>19</v>
      </c>
      <c r="G135" s="43"/>
      <c r="H135" s="47">
        <f t="shared" si="28"/>
        <v>20000</v>
      </c>
      <c r="I135" s="14">
        <f t="shared" si="29"/>
        <v>-20000</v>
      </c>
      <c r="J135" s="15">
        <f t="shared" si="30"/>
        <v>950900</v>
      </c>
    </row>
    <row r="136" spans="1:10">
      <c r="A136" s="11" t="s">
        <v>178</v>
      </c>
      <c r="B136" s="39">
        <v>45757</v>
      </c>
      <c r="C136" s="43" t="s">
        <v>1504</v>
      </c>
      <c r="D136" s="54" t="s">
        <v>23</v>
      </c>
      <c r="E136" s="43">
        <v>1.83</v>
      </c>
      <c r="F136" s="43" t="s">
        <v>19</v>
      </c>
      <c r="G136" s="43"/>
      <c r="H136" s="47">
        <f t="shared" si="28"/>
        <v>20000</v>
      </c>
      <c r="I136" s="14">
        <f t="shared" si="29"/>
        <v>-20000</v>
      </c>
      <c r="J136" s="15">
        <f t="shared" si="30"/>
        <v>930900</v>
      </c>
    </row>
    <row r="137" spans="1:10">
      <c r="A137" s="11" t="s">
        <v>179</v>
      </c>
      <c r="B137" s="39">
        <v>45757</v>
      </c>
      <c r="C137" s="43" t="s">
        <v>1505</v>
      </c>
      <c r="D137" s="54" t="s">
        <v>26</v>
      </c>
      <c r="E137" s="43">
        <v>1.69</v>
      </c>
      <c r="F137" s="43" t="s">
        <v>16</v>
      </c>
      <c r="G137" s="43"/>
      <c r="H137" s="47">
        <f t="shared" si="28"/>
        <v>20000</v>
      </c>
      <c r="I137" s="14">
        <f t="shared" si="29"/>
        <v>13799.999999999998</v>
      </c>
      <c r="J137" s="15">
        <f t="shared" si="30"/>
        <v>944700</v>
      </c>
    </row>
    <row r="138" spans="1:10">
      <c r="A138" s="11" t="s">
        <v>180</v>
      </c>
      <c r="B138" s="39">
        <v>45757</v>
      </c>
      <c r="C138" s="43" t="s">
        <v>1506</v>
      </c>
      <c r="D138" s="54" t="s">
        <v>26</v>
      </c>
      <c r="E138" s="43">
        <v>2.12</v>
      </c>
      <c r="F138" s="43" t="s">
        <v>19</v>
      </c>
      <c r="G138" s="43"/>
      <c r="H138" s="47">
        <f t="shared" si="28"/>
        <v>20000</v>
      </c>
      <c r="I138" s="14">
        <f t="shared" si="29"/>
        <v>-20000</v>
      </c>
      <c r="J138" s="15">
        <f t="shared" si="30"/>
        <v>924700</v>
      </c>
    </row>
    <row r="139" spans="1:10">
      <c r="A139" s="11" t="s">
        <v>181</v>
      </c>
      <c r="B139" s="39">
        <v>45757</v>
      </c>
      <c r="C139" s="43" t="s">
        <v>1507</v>
      </c>
      <c r="D139" s="54" t="s">
        <v>23</v>
      </c>
      <c r="E139" s="43">
        <v>1.78</v>
      </c>
      <c r="F139" s="43" t="s">
        <v>19</v>
      </c>
      <c r="G139" s="43"/>
      <c r="H139" s="47">
        <f t="shared" si="28"/>
        <v>20000</v>
      </c>
      <c r="I139" s="14">
        <f t="shared" si="29"/>
        <v>-20000</v>
      </c>
      <c r="J139" s="15">
        <f t="shared" si="30"/>
        <v>904700</v>
      </c>
    </row>
    <row r="140" spans="1:10" ht="15" thickBot="1">
      <c r="A140" s="11" t="s">
        <v>182</v>
      </c>
      <c r="B140" s="42">
        <v>45757</v>
      </c>
      <c r="C140" s="44" t="s">
        <v>1508</v>
      </c>
      <c r="D140" s="55" t="s">
        <v>26</v>
      </c>
      <c r="E140" s="44">
        <v>1.74</v>
      </c>
      <c r="F140" s="44" t="s">
        <v>16</v>
      </c>
      <c r="G140" s="44"/>
      <c r="H140" s="47">
        <f t="shared" si="28"/>
        <v>20000</v>
      </c>
      <c r="I140" s="14">
        <f t="shared" si="29"/>
        <v>14800</v>
      </c>
      <c r="J140" s="15">
        <f t="shared" si="30"/>
        <v>919500</v>
      </c>
    </row>
    <row r="141" spans="1:10" ht="15" thickTop="1">
      <c r="A141" s="11" t="s">
        <v>183</v>
      </c>
      <c r="B141" s="39">
        <v>45758</v>
      </c>
      <c r="C141" s="43" t="s">
        <v>1509</v>
      </c>
      <c r="D141" s="13" t="s">
        <v>15</v>
      </c>
      <c r="E141" s="43">
        <v>2.23</v>
      </c>
      <c r="F141" s="43" t="s">
        <v>19</v>
      </c>
      <c r="G141" s="43"/>
      <c r="H141" s="47">
        <f t="shared" si="28"/>
        <v>20000</v>
      </c>
      <c r="I141" s="14">
        <f t="shared" si="29"/>
        <v>-20000</v>
      </c>
      <c r="J141" s="15">
        <f t="shared" si="30"/>
        <v>899500</v>
      </c>
    </row>
    <row r="142" spans="1:10">
      <c r="A142" s="11" t="s">
        <v>184</v>
      </c>
      <c r="B142" s="39">
        <v>45758</v>
      </c>
      <c r="C142" s="43" t="s">
        <v>1509</v>
      </c>
      <c r="D142" s="54" t="s">
        <v>23</v>
      </c>
      <c r="E142" s="43">
        <v>1.87</v>
      </c>
      <c r="F142" s="43" t="s">
        <v>16</v>
      </c>
      <c r="G142" s="45">
        <v>1</v>
      </c>
      <c r="H142" s="47">
        <f t="shared" si="28"/>
        <v>20000</v>
      </c>
      <c r="I142" s="14">
        <f t="shared" si="29"/>
        <v>0</v>
      </c>
      <c r="J142" s="15">
        <f t="shared" si="30"/>
        <v>899500</v>
      </c>
    </row>
    <row r="143" spans="1:10">
      <c r="A143" s="11" t="s">
        <v>185</v>
      </c>
      <c r="B143" s="39">
        <v>45758</v>
      </c>
      <c r="C143" s="43" t="s">
        <v>1509</v>
      </c>
      <c r="D143" s="54" t="s">
        <v>115</v>
      </c>
      <c r="E143" s="43">
        <v>3.3</v>
      </c>
      <c r="F143" s="43" t="s">
        <v>19</v>
      </c>
      <c r="G143" s="43"/>
      <c r="H143" s="47">
        <f t="shared" si="28"/>
        <v>20000</v>
      </c>
      <c r="I143" s="14">
        <f t="shared" si="29"/>
        <v>-20000</v>
      </c>
      <c r="J143" s="15">
        <f t="shared" si="30"/>
        <v>879500</v>
      </c>
    </row>
    <row r="144" spans="1:10">
      <c r="A144" s="11" t="s">
        <v>186</v>
      </c>
      <c r="B144" s="39">
        <v>45758</v>
      </c>
      <c r="C144" s="43" t="s">
        <v>1510</v>
      </c>
      <c r="D144" s="43" t="s">
        <v>1432</v>
      </c>
      <c r="E144" s="43">
        <v>1.97</v>
      </c>
      <c r="F144" s="43" t="s">
        <v>19</v>
      </c>
      <c r="G144" s="43"/>
      <c r="H144" s="47">
        <f t="shared" si="28"/>
        <v>20000</v>
      </c>
      <c r="I144" s="14">
        <f t="shared" si="29"/>
        <v>-20000</v>
      </c>
      <c r="J144" s="15">
        <f t="shared" si="30"/>
        <v>859500</v>
      </c>
    </row>
    <row r="145" spans="1:10">
      <c r="A145" s="11" t="s">
        <v>187</v>
      </c>
      <c r="B145" s="39">
        <v>45758</v>
      </c>
      <c r="C145" s="43" t="s">
        <v>1511</v>
      </c>
      <c r="D145" s="43" t="s">
        <v>1432</v>
      </c>
      <c r="E145" s="43">
        <v>1.72</v>
      </c>
      <c r="F145" s="43" t="s">
        <v>19</v>
      </c>
      <c r="G145" s="43"/>
      <c r="H145" s="47">
        <f t="shared" si="28"/>
        <v>20000</v>
      </c>
      <c r="I145" s="14">
        <f t="shared" si="29"/>
        <v>-20000</v>
      </c>
      <c r="J145" s="15">
        <f t="shared" si="30"/>
        <v>839500</v>
      </c>
    </row>
    <row r="146" spans="1:10" ht="15" thickBot="1">
      <c r="A146" s="11" t="s">
        <v>188</v>
      </c>
      <c r="B146" s="42">
        <v>45758</v>
      </c>
      <c r="C146" s="44" t="s">
        <v>1512</v>
      </c>
      <c r="D146" s="55" t="s">
        <v>23</v>
      </c>
      <c r="E146" s="44">
        <v>1.88</v>
      </c>
      <c r="F146" s="44" t="s">
        <v>16</v>
      </c>
      <c r="G146" s="44"/>
      <c r="H146" s="47">
        <f t="shared" si="28"/>
        <v>20000</v>
      </c>
      <c r="I146" s="14">
        <f t="shared" si="29"/>
        <v>17599.999999999996</v>
      </c>
      <c r="J146" s="15">
        <f t="shared" si="30"/>
        <v>857100</v>
      </c>
    </row>
    <row r="147" spans="1:10" ht="15" thickTop="1">
      <c r="A147" s="11" t="s">
        <v>189</v>
      </c>
      <c r="B147" s="39">
        <v>45759</v>
      </c>
      <c r="C147" s="43" t="s">
        <v>1513</v>
      </c>
      <c r="D147" s="13" t="s">
        <v>15</v>
      </c>
      <c r="E147" s="43">
        <v>2.15</v>
      </c>
      <c r="F147" s="43" t="s">
        <v>16</v>
      </c>
      <c r="G147" s="43"/>
      <c r="H147" s="47">
        <f t="shared" si="28"/>
        <v>20000</v>
      </c>
      <c r="I147" s="14">
        <f t="shared" si="29"/>
        <v>23000</v>
      </c>
      <c r="J147" s="15">
        <f t="shared" si="30"/>
        <v>880100</v>
      </c>
    </row>
    <row r="148" spans="1:10">
      <c r="A148" s="11" t="s">
        <v>190</v>
      </c>
      <c r="B148" s="39">
        <v>45759</v>
      </c>
      <c r="C148" s="43" t="s">
        <v>1513</v>
      </c>
      <c r="D148" s="54" t="s">
        <v>80</v>
      </c>
      <c r="E148" s="43">
        <v>6.25</v>
      </c>
      <c r="F148" s="43" t="s">
        <v>19</v>
      </c>
      <c r="G148" s="43"/>
      <c r="H148" s="47">
        <f t="shared" si="28"/>
        <v>20000</v>
      </c>
      <c r="I148" s="14">
        <f t="shared" si="29"/>
        <v>-20000</v>
      </c>
      <c r="J148" s="15">
        <f t="shared" si="30"/>
        <v>860100</v>
      </c>
    </row>
    <row r="149" spans="1:10">
      <c r="A149" s="11" t="s">
        <v>191</v>
      </c>
      <c r="B149" s="39">
        <v>45759</v>
      </c>
      <c r="C149" s="43" t="s">
        <v>1513</v>
      </c>
      <c r="D149" s="54" t="s">
        <v>88</v>
      </c>
      <c r="E149" s="43">
        <v>3.7</v>
      </c>
      <c r="F149" s="43" t="s">
        <v>19</v>
      </c>
      <c r="G149" s="43"/>
      <c r="H149" s="47">
        <f t="shared" si="28"/>
        <v>20000</v>
      </c>
      <c r="I149" s="14">
        <f t="shared" si="29"/>
        <v>-20000</v>
      </c>
      <c r="J149" s="15">
        <f t="shared" si="30"/>
        <v>840100</v>
      </c>
    </row>
    <row r="150" spans="1:10">
      <c r="A150" s="11" t="s">
        <v>192</v>
      </c>
      <c r="B150" s="39">
        <v>45759</v>
      </c>
      <c r="C150" s="43" t="s">
        <v>1513</v>
      </c>
      <c r="D150" s="54" t="s">
        <v>58</v>
      </c>
      <c r="E150" s="43">
        <v>2.1800000000000002</v>
      </c>
      <c r="F150" s="43" t="s">
        <v>19</v>
      </c>
      <c r="G150" s="43"/>
      <c r="H150" s="47">
        <f t="shared" si="28"/>
        <v>20000</v>
      </c>
      <c r="I150" s="14">
        <f t="shared" si="29"/>
        <v>-20000</v>
      </c>
      <c r="J150" s="15">
        <f t="shared" si="30"/>
        <v>820100</v>
      </c>
    </row>
    <row r="151" spans="1:10">
      <c r="A151" s="11" t="s">
        <v>193</v>
      </c>
      <c r="B151" s="39">
        <v>45759</v>
      </c>
      <c r="C151" s="43" t="s">
        <v>1514</v>
      </c>
      <c r="D151" s="13" t="s">
        <v>15</v>
      </c>
      <c r="E151" s="43">
        <v>2.9</v>
      </c>
      <c r="F151" s="43" t="s">
        <v>19</v>
      </c>
      <c r="G151" s="43"/>
      <c r="H151" s="47">
        <f t="shared" si="28"/>
        <v>20000</v>
      </c>
      <c r="I151" s="14">
        <f t="shared" si="29"/>
        <v>-20000</v>
      </c>
      <c r="J151" s="15">
        <f t="shared" si="30"/>
        <v>800100</v>
      </c>
    </row>
    <row r="152" spans="1:10">
      <c r="A152" s="11" t="s">
        <v>194</v>
      </c>
      <c r="B152" s="39">
        <v>45759</v>
      </c>
      <c r="C152" s="43" t="s">
        <v>1514</v>
      </c>
      <c r="D152" s="54" t="s">
        <v>26</v>
      </c>
      <c r="E152" s="43">
        <v>2.04</v>
      </c>
      <c r="F152" s="43" t="s">
        <v>19</v>
      </c>
      <c r="G152" s="43"/>
      <c r="H152" s="47">
        <f t="shared" si="28"/>
        <v>20000</v>
      </c>
      <c r="I152" s="14">
        <f t="shared" si="29"/>
        <v>-20000</v>
      </c>
      <c r="J152" s="15">
        <f t="shared" si="30"/>
        <v>780100</v>
      </c>
    </row>
    <row r="153" spans="1:10">
      <c r="A153" s="11" t="s">
        <v>195</v>
      </c>
      <c r="B153" s="39">
        <v>45759</v>
      </c>
      <c r="C153" s="43" t="s">
        <v>1514</v>
      </c>
      <c r="D153" s="54" t="s">
        <v>58</v>
      </c>
      <c r="E153" s="43">
        <v>3.55</v>
      </c>
      <c r="F153" s="43" t="s">
        <v>19</v>
      </c>
      <c r="G153" s="43"/>
      <c r="H153" s="47">
        <f t="shared" si="28"/>
        <v>20000</v>
      </c>
      <c r="I153" s="14">
        <f t="shared" si="29"/>
        <v>-20000</v>
      </c>
      <c r="J153" s="15">
        <f t="shared" si="30"/>
        <v>760100</v>
      </c>
    </row>
    <row r="154" spans="1:10">
      <c r="A154" s="11" t="s">
        <v>196</v>
      </c>
      <c r="B154" s="39">
        <v>45759</v>
      </c>
      <c r="C154" s="43" t="s">
        <v>1515</v>
      </c>
      <c r="D154" s="13" t="s">
        <v>15</v>
      </c>
      <c r="E154" s="43">
        <v>3.35</v>
      </c>
      <c r="F154" s="43" t="s">
        <v>16</v>
      </c>
      <c r="G154" s="57">
        <v>2.9</v>
      </c>
      <c r="H154" s="47">
        <f t="shared" si="28"/>
        <v>20000</v>
      </c>
      <c r="I154" s="14">
        <f t="shared" si="29"/>
        <v>38000</v>
      </c>
      <c r="J154" s="15">
        <f t="shared" si="30"/>
        <v>798100</v>
      </c>
    </row>
    <row r="155" spans="1:10">
      <c r="A155" s="11" t="s">
        <v>197</v>
      </c>
      <c r="B155" s="39">
        <v>45759</v>
      </c>
      <c r="C155" s="43" t="s">
        <v>1515</v>
      </c>
      <c r="D155" s="54" t="s">
        <v>84</v>
      </c>
      <c r="E155" s="43">
        <v>1.74</v>
      </c>
      <c r="F155" s="43" t="s">
        <v>16</v>
      </c>
      <c r="G155" s="57">
        <v>1.6</v>
      </c>
      <c r="H155" s="47">
        <f t="shared" si="28"/>
        <v>20000</v>
      </c>
      <c r="I155" s="14">
        <f t="shared" si="29"/>
        <v>12000.000000000002</v>
      </c>
      <c r="J155" s="15">
        <f t="shared" si="30"/>
        <v>810100</v>
      </c>
    </row>
    <row r="156" spans="1:10">
      <c r="A156" s="11" t="s">
        <v>198</v>
      </c>
      <c r="B156" s="39">
        <v>45759</v>
      </c>
      <c r="C156" s="43" t="s">
        <v>1515</v>
      </c>
      <c r="D156" s="54" t="s">
        <v>23</v>
      </c>
      <c r="E156" s="43">
        <v>3.55</v>
      </c>
      <c r="F156" s="43" t="s">
        <v>19</v>
      </c>
      <c r="G156" s="43"/>
      <c r="H156" s="47">
        <f t="shared" si="28"/>
        <v>20000</v>
      </c>
      <c r="I156" s="14">
        <f t="shared" si="29"/>
        <v>-20000</v>
      </c>
      <c r="J156" s="15">
        <f t="shared" si="30"/>
        <v>790100</v>
      </c>
    </row>
    <row r="157" spans="1:10">
      <c r="A157" s="11" t="s">
        <v>199</v>
      </c>
      <c r="B157" s="39">
        <v>45759</v>
      </c>
      <c r="C157" s="43" t="s">
        <v>1516</v>
      </c>
      <c r="D157" s="13" t="s">
        <v>15</v>
      </c>
      <c r="E157" s="43">
        <v>2.48</v>
      </c>
      <c r="F157" s="43" t="s">
        <v>19</v>
      </c>
      <c r="G157" s="43"/>
      <c r="H157" s="47">
        <f t="shared" si="28"/>
        <v>20000</v>
      </c>
      <c r="I157" s="14">
        <f t="shared" si="29"/>
        <v>-20000</v>
      </c>
      <c r="J157" s="15">
        <f t="shared" si="30"/>
        <v>770100</v>
      </c>
    </row>
    <row r="158" spans="1:10">
      <c r="A158" s="11" t="s">
        <v>200</v>
      </c>
      <c r="B158" s="39">
        <v>45759</v>
      </c>
      <c r="C158" s="43" t="s">
        <v>1516</v>
      </c>
      <c r="D158" s="13" t="s">
        <v>18</v>
      </c>
      <c r="E158" s="43">
        <v>5.75</v>
      </c>
      <c r="F158" s="43" t="s">
        <v>19</v>
      </c>
      <c r="G158" s="43"/>
      <c r="H158" s="47">
        <f t="shared" si="28"/>
        <v>20000</v>
      </c>
      <c r="I158" s="14">
        <f t="shared" si="29"/>
        <v>-20000</v>
      </c>
      <c r="J158" s="15">
        <f t="shared" si="30"/>
        <v>750100</v>
      </c>
    </row>
    <row r="159" spans="1:10">
      <c r="A159" s="11" t="s">
        <v>201</v>
      </c>
      <c r="B159" s="39">
        <v>45759</v>
      </c>
      <c r="C159" s="43" t="s">
        <v>1516</v>
      </c>
      <c r="D159" s="54" t="s">
        <v>23</v>
      </c>
      <c r="E159" s="43">
        <v>2.2400000000000002</v>
      </c>
      <c r="F159" s="43" t="s">
        <v>19</v>
      </c>
      <c r="G159" s="43"/>
      <c r="H159" s="47">
        <f t="shared" si="28"/>
        <v>20000</v>
      </c>
      <c r="I159" s="14">
        <f t="shared" si="29"/>
        <v>-20000</v>
      </c>
      <c r="J159" s="15">
        <f t="shared" si="30"/>
        <v>730100</v>
      </c>
    </row>
    <row r="160" spans="1:10">
      <c r="A160" s="11" t="s">
        <v>202</v>
      </c>
      <c r="B160" s="39">
        <v>45759</v>
      </c>
      <c r="C160" s="43" t="s">
        <v>1516</v>
      </c>
      <c r="D160" s="54" t="s">
        <v>115</v>
      </c>
      <c r="E160" s="43">
        <v>4.55</v>
      </c>
      <c r="F160" s="43" t="s">
        <v>19</v>
      </c>
      <c r="G160" s="43"/>
      <c r="H160" s="47">
        <f t="shared" si="28"/>
        <v>20000</v>
      </c>
      <c r="I160" s="14">
        <f t="shared" si="29"/>
        <v>-20000</v>
      </c>
      <c r="J160" s="15">
        <f t="shared" si="30"/>
        <v>710100</v>
      </c>
    </row>
    <row r="161" spans="1:10">
      <c r="A161" s="11" t="s">
        <v>203</v>
      </c>
      <c r="B161" s="39">
        <v>45759</v>
      </c>
      <c r="C161" s="43" t="s">
        <v>1517</v>
      </c>
      <c r="D161" s="13" t="s">
        <v>15</v>
      </c>
      <c r="E161" s="43">
        <v>2.69</v>
      </c>
      <c r="F161" s="43" t="s">
        <v>19</v>
      </c>
      <c r="G161" s="43"/>
      <c r="H161" s="47">
        <f t="shared" si="28"/>
        <v>20000</v>
      </c>
      <c r="I161" s="14">
        <f t="shared" si="29"/>
        <v>-20000</v>
      </c>
      <c r="J161" s="15">
        <f t="shared" si="30"/>
        <v>690100</v>
      </c>
    </row>
    <row r="162" spans="1:10">
      <c r="A162" s="11" t="s">
        <v>204</v>
      </c>
      <c r="B162" s="39">
        <v>45759</v>
      </c>
      <c r="C162" s="43" t="s">
        <v>1517</v>
      </c>
      <c r="D162" s="13" t="s">
        <v>18</v>
      </c>
      <c r="E162" s="43">
        <v>6.25</v>
      </c>
      <c r="F162" s="43" t="s">
        <v>19</v>
      </c>
      <c r="G162" s="43"/>
      <c r="H162" s="47">
        <f t="shared" si="28"/>
        <v>20000</v>
      </c>
      <c r="I162" s="14">
        <f t="shared" si="29"/>
        <v>-20000</v>
      </c>
      <c r="J162" s="15">
        <f t="shared" si="30"/>
        <v>670100</v>
      </c>
    </row>
    <row r="163" spans="1:10">
      <c r="A163" s="11" t="s">
        <v>205</v>
      </c>
      <c r="B163" s="39">
        <v>45759</v>
      </c>
      <c r="C163" s="43" t="s">
        <v>1517</v>
      </c>
      <c r="D163" s="54" t="s">
        <v>23</v>
      </c>
      <c r="E163" s="43">
        <v>2.5299999999999998</v>
      </c>
      <c r="F163" s="43" t="s">
        <v>16</v>
      </c>
      <c r="G163" s="45">
        <v>1</v>
      </c>
      <c r="H163" s="47">
        <f t="shared" si="28"/>
        <v>20000</v>
      </c>
      <c r="I163" s="14">
        <f t="shared" si="29"/>
        <v>0</v>
      </c>
      <c r="J163" s="15">
        <f t="shared" si="30"/>
        <v>670100</v>
      </c>
    </row>
    <row r="164" spans="1:10">
      <c r="A164" s="11" t="s">
        <v>206</v>
      </c>
      <c r="B164" s="39">
        <v>45759</v>
      </c>
      <c r="C164" s="43" t="s">
        <v>1517</v>
      </c>
      <c r="D164" s="54" t="s">
        <v>115</v>
      </c>
      <c r="E164" s="43">
        <v>5</v>
      </c>
      <c r="F164" s="43" t="s">
        <v>19</v>
      </c>
      <c r="G164" s="43"/>
      <c r="H164" s="47">
        <f t="shared" si="28"/>
        <v>20000</v>
      </c>
      <c r="I164" s="14">
        <f t="shared" si="29"/>
        <v>-20000</v>
      </c>
      <c r="J164" s="15">
        <f t="shared" si="30"/>
        <v>650100</v>
      </c>
    </row>
    <row r="165" spans="1:10">
      <c r="A165" s="11" t="s">
        <v>207</v>
      </c>
      <c r="B165" s="39">
        <v>45759</v>
      </c>
      <c r="C165" s="43" t="s">
        <v>1518</v>
      </c>
      <c r="D165" s="13" t="s">
        <v>15</v>
      </c>
      <c r="E165" s="43">
        <v>2.58</v>
      </c>
      <c r="F165" s="43" t="s">
        <v>16</v>
      </c>
      <c r="G165" s="43"/>
      <c r="H165" s="47">
        <f t="shared" si="28"/>
        <v>20000</v>
      </c>
      <c r="I165" s="14">
        <f t="shared" si="29"/>
        <v>31600</v>
      </c>
      <c r="J165" s="15">
        <f t="shared" si="30"/>
        <v>681700</v>
      </c>
    </row>
    <row r="166" spans="1:10">
      <c r="A166" s="11" t="s">
        <v>208</v>
      </c>
      <c r="B166" s="39">
        <v>45759</v>
      </c>
      <c r="C166" s="43" t="s">
        <v>1518</v>
      </c>
      <c r="D166" s="13" t="s">
        <v>18</v>
      </c>
      <c r="E166" s="43">
        <v>6</v>
      </c>
      <c r="F166" s="43" t="s">
        <v>16</v>
      </c>
      <c r="G166" s="57">
        <v>3.1</v>
      </c>
      <c r="H166" s="47">
        <f t="shared" si="28"/>
        <v>20000</v>
      </c>
      <c r="I166" s="14">
        <f t="shared" si="29"/>
        <v>42000</v>
      </c>
      <c r="J166" s="15">
        <f t="shared" si="30"/>
        <v>723700</v>
      </c>
    </row>
    <row r="167" spans="1:10">
      <c r="A167" s="11" t="s">
        <v>209</v>
      </c>
      <c r="B167" s="39">
        <v>45759</v>
      </c>
      <c r="C167" s="43" t="s">
        <v>1518</v>
      </c>
      <c r="D167" s="54" t="s">
        <v>23</v>
      </c>
      <c r="E167" s="43">
        <v>2.4</v>
      </c>
      <c r="F167" s="43" t="s">
        <v>16</v>
      </c>
      <c r="G167" s="43"/>
      <c r="H167" s="47">
        <f t="shared" si="28"/>
        <v>20000</v>
      </c>
      <c r="I167" s="14">
        <f t="shared" si="29"/>
        <v>28000</v>
      </c>
      <c r="J167" s="15">
        <f t="shared" si="30"/>
        <v>751700</v>
      </c>
    </row>
    <row r="168" spans="1:10" ht="15" thickBot="1">
      <c r="A168" s="11" t="s">
        <v>210</v>
      </c>
      <c r="B168" s="42">
        <v>45759</v>
      </c>
      <c r="C168" s="44" t="s">
        <v>1518</v>
      </c>
      <c r="D168" s="55" t="s">
        <v>115</v>
      </c>
      <c r="E168" s="44">
        <v>4.95</v>
      </c>
      <c r="F168" s="44" t="s">
        <v>16</v>
      </c>
      <c r="G168" s="44"/>
      <c r="H168" s="47">
        <f t="shared" si="28"/>
        <v>20000</v>
      </c>
      <c r="I168" s="14">
        <f t="shared" si="29"/>
        <v>79000</v>
      </c>
      <c r="J168" s="15">
        <f t="shared" si="30"/>
        <v>830700</v>
      </c>
    </row>
    <row r="169" spans="1:10" ht="15" thickTop="1">
      <c r="A169" s="11" t="s">
        <v>211</v>
      </c>
      <c r="B169" s="39">
        <v>45760</v>
      </c>
      <c r="C169" s="43" t="s">
        <v>1519</v>
      </c>
      <c r="D169" s="13" t="s">
        <v>1520</v>
      </c>
      <c r="E169" s="43">
        <v>1.8</v>
      </c>
      <c r="F169" s="43" t="s">
        <v>19</v>
      </c>
      <c r="G169" s="43"/>
      <c r="H169" s="56">
        <f>$C$3*2</f>
        <v>40000</v>
      </c>
      <c r="I169" s="14">
        <f t="shared" si="29"/>
        <v>-40000</v>
      </c>
      <c r="J169" s="15">
        <f t="shared" si="30"/>
        <v>790700</v>
      </c>
    </row>
    <row r="170" spans="1:10">
      <c r="A170" s="11" t="s">
        <v>212</v>
      </c>
      <c r="B170" s="39">
        <v>45760</v>
      </c>
      <c r="C170" s="43" t="s">
        <v>1521</v>
      </c>
      <c r="D170" s="13" t="s">
        <v>1434</v>
      </c>
      <c r="E170" s="43">
        <v>2.08</v>
      </c>
      <c r="F170" s="43" t="s">
        <v>19</v>
      </c>
      <c r="G170" s="43"/>
      <c r="H170" s="56">
        <f>$C$3*2</f>
        <v>40000</v>
      </c>
      <c r="I170" s="14">
        <f t="shared" si="29"/>
        <v>-40000</v>
      </c>
      <c r="J170" s="15">
        <f t="shared" si="30"/>
        <v>750700</v>
      </c>
    </row>
    <row r="171" spans="1:10">
      <c r="A171" s="11" t="s">
        <v>213</v>
      </c>
      <c r="B171" s="39">
        <v>45760</v>
      </c>
      <c r="C171" s="43" t="s">
        <v>1522</v>
      </c>
      <c r="D171" s="13" t="s">
        <v>15</v>
      </c>
      <c r="E171" s="43">
        <v>1.67</v>
      </c>
      <c r="F171" s="43" t="s">
        <v>16</v>
      </c>
      <c r="G171" s="43"/>
      <c r="H171" s="56">
        <f t="shared" ref="H171:H173" si="31">$C$3*2</f>
        <v>40000</v>
      </c>
      <c r="I171" s="14">
        <f t="shared" si="29"/>
        <v>26799.999999999996</v>
      </c>
      <c r="J171" s="15">
        <f t="shared" si="30"/>
        <v>777500</v>
      </c>
    </row>
    <row r="172" spans="1:10">
      <c r="A172" s="11" t="s">
        <v>214</v>
      </c>
      <c r="B172" s="39">
        <v>45760</v>
      </c>
      <c r="C172" s="43" t="s">
        <v>1522</v>
      </c>
      <c r="D172" s="13" t="s">
        <v>18</v>
      </c>
      <c r="E172" s="43">
        <v>4.4000000000000004</v>
      </c>
      <c r="F172" s="43" t="s">
        <v>19</v>
      </c>
      <c r="G172" s="43"/>
      <c r="H172" s="56">
        <f t="shared" si="31"/>
        <v>40000</v>
      </c>
      <c r="I172" s="14">
        <f t="shared" si="29"/>
        <v>-40000</v>
      </c>
      <c r="J172" s="15">
        <f t="shared" si="30"/>
        <v>737500</v>
      </c>
    </row>
    <row r="173" spans="1:10">
      <c r="A173" s="11" t="s">
        <v>215</v>
      </c>
      <c r="B173" s="39">
        <v>45760</v>
      </c>
      <c r="C173" s="43" t="s">
        <v>1522</v>
      </c>
      <c r="D173" s="54" t="s">
        <v>23</v>
      </c>
      <c r="E173" s="43">
        <v>1.8</v>
      </c>
      <c r="F173" s="43" t="s">
        <v>19</v>
      </c>
      <c r="G173" s="43"/>
      <c r="H173" s="56">
        <f t="shared" si="31"/>
        <v>40000</v>
      </c>
      <c r="I173" s="14">
        <f t="shared" si="29"/>
        <v>-40000</v>
      </c>
      <c r="J173" s="15">
        <f t="shared" si="30"/>
        <v>697500</v>
      </c>
    </row>
    <row r="174" spans="1:10">
      <c r="A174" s="11" t="s">
        <v>216</v>
      </c>
      <c r="B174" s="39">
        <v>45760</v>
      </c>
      <c r="C174" s="43" t="s">
        <v>1523</v>
      </c>
      <c r="D174" s="13" t="s">
        <v>15</v>
      </c>
      <c r="E174" s="43">
        <v>2.0299999999999998</v>
      </c>
      <c r="F174" s="43" t="s">
        <v>16</v>
      </c>
      <c r="G174" s="43"/>
      <c r="H174" s="47">
        <f t="shared" si="28"/>
        <v>20000</v>
      </c>
      <c r="I174" s="14">
        <f t="shared" si="29"/>
        <v>20599.999999999996</v>
      </c>
      <c r="J174" s="15">
        <f t="shared" si="30"/>
        <v>718100</v>
      </c>
    </row>
    <row r="175" spans="1:10">
      <c r="A175" s="11" t="s">
        <v>217</v>
      </c>
      <c r="B175" s="39">
        <v>45760</v>
      </c>
      <c r="C175" s="43" t="s">
        <v>1523</v>
      </c>
      <c r="D175" s="54" t="s">
        <v>58</v>
      </c>
      <c r="E175" s="43">
        <v>2.04</v>
      </c>
      <c r="F175" s="43" t="s">
        <v>16</v>
      </c>
      <c r="G175" s="43"/>
      <c r="H175" s="47">
        <f t="shared" si="28"/>
        <v>20000</v>
      </c>
      <c r="I175" s="14">
        <f t="shared" si="29"/>
        <v>20800</v>
      </c>
      <c r="J175" s="15">
        <f t="shared" si="30"/>
        <v>738900</v>
      </c>
    </row>
    <row r="176" spans="1:10">
      <c r="A176" s="11" t="s">
        <v>218</v>
      </c>
      <c r="B176" s="39">
        <v>45760</v>
      </c>
      <c r="C176" s="43" t="s">
        <v>1524</v>
      </c>
      <c r="D176" s="13" t="s">
        <v>15</v>
      </c>
      <c r="E176" s="43">
        <v>2.5</v>
      </c>
      <c r="F176" s="43" t="s">
        <v>19</v>
      </c>
      <c r="G176" s="43"/>
      <c r="H176" s="47">
        <f t="shared" si="28"/>
        <v>20000</v>
      </c>
      <c r="I176" s="14">
        <f t="shared" si="29"/>
        <v>-20000</v>
      </c>
      <c r="J176" s="15">
        <f t="shared" si="30"/>
        <v>718900</v>
      </c>
    </row>
    <row r="177" spans="1:10">
      <c r="A177" s="11" t="s">
        <v>219</v>
      </c>
      <c r="B177" s="39">
        <v>45760</v>
      </c>
      <c r="C177" s="43" t="s">
        <v>1524</v>
      </c>
      <c r="D177" s="54" t="s">
        <v>58</v>
      </c>
      <c r="E177" s="43">
        <v>2.75</v>
      </c>
      <c r="F177" s="43" t="s">
        <v>19</v>
      </c>
      <c r="G177" s="43"/>
      <c r="H177" s="47">
        <f t="shared" si="28"/>
        <v>20000</v>
      </c>
      <c r="I177" s="14">
        <f t="shared" si="29"/>
        <v>-20000</v>
      </c>
      <c r="J177" s="15">
        <f t="shared" si="30"/>
        <v>698900</v>
      </c>
    </row>
    <row r="178" spans="1:10">
      <c r="A178" s="11" t="s">
        <v>220</v>
      </c>
      <c r="B178" s="39">
        <v>45760</v>
      </c>
      <c r="C178" s="43" t="s">
        <v>1524</v>
      </c>
      <c r="D178" s="54" t="s">
        <v>88</v>
      </c>
      <c r="E178" s="43">
        <v>5.25</v>
      </c>
      <c r="F178" s="43" t="s">
        <v>19</v>
      </c>
      <c r="G178" s="43"/>
      <c r="H178" s="47">
        <f t="shared" si="28"/>
        <v>20000</v>
      </c>
      <c r="I178" s="14">
        <f t="shared" si="29"/>
        <v>-20000</v>
      </c>
      <c r="J178" s="15">
        <f t="shared" si="30"/>
        <v>678900</v>
      </c>
    </row>
    <row r="179" spans="1:10">
      <c r="A179" s="11" t="s">
        <v>221</v>
      </c>
      <c r="B179" s="39">
        <v>45760</v>
      </c>
      <c r="C179" s="43" t="s">
        <v>1525</v>
      </c>
      <c r="D179" s="54" t="s">
        <v>58</v>
      </c>
      <c r="E179" s="43">
        <v>1.98</v>
      </c>
      <c r="F179" s="43" t="s">
        <v>16</v>
      </c>
      <c r="G179" s="43"/>
      <c r="H179" s="47">
        <f t="shared" si="28"/>
        <v>20000</v>
      </c>
      <c r="I179" s="14">
        <f t="shared" si="29"/>
        <v>19600</v>
      </c>
      <c r="J179" s="15">
        <f t="shared" si="30"/>
        <v>698500</v>
      </c>
    </row>
    <row r="180" spans="1:10">
      <c r="A180" s="11" t="s">
        <v>222</v>
      </c>
      <c r="B180" s="39">
        <v>45760</v>
      </c>
      <c r="C180" s="43" t="s">
        <v>1525</v>
      </c>
      <c r="D180" s="13" t="s">
        <v>15</v>
      </c>
      <c r="E180" s="43">
        <v>2</v>
      </c>
      <c r="F180" s="43" t="s">
        <v>16</v>
      </c>
      <c r="G180" s="43"/>
      <c r="H180" s="47">
        <f t="shared" si="28"/>
        <v>20000</v>
      </c>
      <c r="I180" s="14">
        <f t="shared" si="29"/>
        <v>20000</v>
      </c>
      <c r="J180" s="15">
        <f t="shared" si="30"/>
        <v>718500</v>
      </c>
    </row>
    <row r="181" spans="1:10">
      <c r="A181" s="11" t="s">
        <v>223</v>
      </c>
      <c r="B181" s="39">
        <v>45760</v>
      </c>
      <c r="C181" s="43" t="s">
        <v>1526</v>
      </c>
      <c r="D181" s="13" t="s">
        <v>15</v>
      </c>
      <c r="E181" s="43">
        <v>3.1</v>
      </c>
      <c r="F181" s="43" t="s">
        <v>19</v>
      </c>
      <c r="G181" s="43"/>
      <c r="H181" s="47">
        <f t="shared" si="28"/>
        <v>20000</v>
      </c>
      <c r="I181" s="14">
        <f t="shared" si="29"/>
        <v>-20000</v>
      </c>
      <c r="J181" s="15">
        <f t="shared" si="30"/>
        <v>698500</v>
      </c>
    </row>
    <row r="182" spans="1:10">
      <c r="A182" s="11" t="s">
        <v>224</v>
      </c>
      <c r="B182" s="39">
        <v>45760</v>
      </c>
      <c r="C182" s="43" t="s">
        <v>1526</v>
      </c>
      <c r="D182" s="54" t="s">
        <v>26</v>
      </c>
      <c r="E182" s="43">
        <v>2.15</v>
      </c>
      <c r="F182" s="43" t="s">
        <v>19</v>
      </c>
      <c r="G182" s="43"/>
      <c r="H182" s="47">
        <f t="shared" si="28"/>
        <v>20000</v>
      </c>
      <c r="I182" s="14">
        <f t="shared" si="29"/>
        <v>-20000</v>
      </c>
      <c r="J182" s="15">
        <f t="shared" si="30"/>
        <v>678500</v>
      </c>
    </row>
    <row r="183" spans="1:10">
      <c r="A183" s="11" t="s">
        <v>225</v>
      </c>
      <c r="B183" s="39">
        <v>45760</v>
      </c>
      <c r="C183" s="43" t="s">
        <v>1527</v>
      </c>
      <c r="D183" s="13" t="s">
        <v>15</v>
      </c>
      <c r="E183" s="43">
        <v>2.9</v>
      </c>
      <c r="F183" s="43" t="s">
        <v>16</v>
      </c>
      <c r="G183" s="43"/>
      <c r="H183" s="47">
        <f t="shared" si="28"/>
        <v>20000</v>
      </c>
      <c r="I183" s="14">
        <f t="shared" si="29"/>
        <v>38000</v>
      </c>
      <c r="J183" s="15">
        <f t="shared" si="30"/>
        <v>716500</v>
      </c>
    </row>
    <row r="184" spans="1:10" ht="15" thickBot="1">
      <c r="A184" s="11" t="s">
        <v>226</v>
      </c>
      <c r="B184" s="42">
        <v>45760</v>
      </c>
      <c r="C184" s="44" t="s">
        <v>1527</v>
      </c>
      <c r="D184" s="55" t="s">
        <v>26</v>
      </c>
      <c r="E184" s="44">
        <v>2.0099999999999998</v>
      </c>
      <c r="F184" s="44" t="s">
        <v>16</v>
      </c>
      <c r="G184" s="44"/>
      <c r="H184" s="47">
        <f t="shared" si="28"/>
        <v>20000</v>
      </c>
      <c r="I184" s="14">
        <f t="shared" si="29"/>
        <v>20199.999999999996</v>
      </c>
      <c r="J184" s="15">
        <f t="shared" si="30"/>
        <v>736700</v>
      </c>
    </row>
    <row r="185" spans="1:10" ht="15" thickTop="1">
      <c r="A185" s="11" t="s">
        <v>227</v>
      </c>
      <c r="B185" s="39">
        <v>45762</v>
      </c>
      <c r="C185" s="43" t="s">
        <v>1528</v>
      </c>
      <c r="D185" s="13" t="s">
        <v>1431</v>
      </c>
      <c r="E185" s="43">
        <v>2.67</v>
      </c>
      <c r="F185" s="43" t="s">
        <v>19</v>
      </c>
      <c r="G185" s="43"/>
      <c r="H185" s="47">
        <f t="shared" si="28"/>
        <v>20000</v>
      </c>
      <c r="I185" s="14">
        <f t="shared" si="29"/>
        <v>-20000</v>
      </c>
      <c r="J185" s="15">
        <f t="shared" si="30"/>
        <v>716700</v>
      </c>
    </row>
    <row r="186" spans="1:10">
      <c r="A186" s="11" t="s">
        <v>228</v>
      </c>
      <c r="B186" s="39">
        <v>45762</v>
      </c>
      <c r="C186" s="43" t="s">
        <v>1528</v>
      </c>
      <c r="D186" s="13" t="s">
        <v>15</v>
      </c>
      <c r="E186" s="43">
        <v>3.95</v>
      </c>
      <c r="F186" s="43" t="s">
        <v>19</v>
      </c>
      <c r="G186" s="43"/>
      <c r="H186" s="47">
        <f t="shared" si="28"/>
        <v>20000</v>
      </c>
      <c r="I186" s="14">
        <f t="shared" si="29"/>
        <v>-20000</v>
      </c>
      <c r="J186" s="15">
        <f t="shared" si="30"/>
        <v>696700</v>
      </c>
    </row>
    <row r="187" spans="1:10">
      <c r="A187" s="11" t="s">
        <v>229</v>
      </c>
      <c r="B187" s="39">
        <v>45762</v>
      </c>
      <c r="C187" s="43" t="s">
        <v>1528</v>
      </c>
      <c r="D187" s="54" t="s">
        <v>26</v>
      </c>
      <c r="E187" s="43">
        <v>2.46</v>
      </c>
      <c r="F187" s="43" t="s">
        <v>16</v>
      </c>
      <c r="G187" s="43"/>
      <c r="H187" s="47">
        <f t="shared" si="28"/>
        <v>20000</v>
      </c>
      <c r="I187" s="14">
        <f t="shared" si="29"/>
        <v>29200</v>
      </c>
      <c r="J187" s="15">
        <f t="shared" si="30"/>
        <v>725900</v>
      </c>
    </row>
    <row r="188" spans="1:10">
      <c r="A188" s="11" t="s">
        <v>230</v>
      </c>
      <c r="B188" s="39">
        <v>45762</v>
      </c>
      <c r="C188" s="43" t="s">
        <v>1528</v>
      </c>
      <c r="D188" s="54" t="s">
        <v>58</v>
      </c>
      <c r="E188" s="43">
        <v>4.8499999999999996</v>
      </c>
      <c r="F188" s="43" t="s">
        <v>16</v>
      </c>
      <c r="G188" s="43"/>
      <c r="H188" s="47">
        <f t="shared" si="28"/>
        <v>20000</v>
      </c>
      <c r="I188" s="14">
        <f t="shared" si="29"/>
        <v>77000</v>
      </c>
      <c r="J188" s="15">
        <f t="shared" si="30"/>
        <v>802900</v>
      </c>
    </row>
    <row r="189" spans="1:10">
      <c r="A189" s="11" t="s">
        <v>231</v>
      </c>
      <c r="B189" s="39">
        <v>45762</v>
      </c>
      <c r="C189" s="43" t="s">
        <v>1529</v>
      </c>
      <c r="D189" s="13" t="s">
        <v>15</v>
      </c>
      <c r="E189" s="43">
        <v>2.9</v>
      </c>
      <c r="F189" s="43" t="s">
        <v>19</v>
      </c>
      <c r="G189" s="43"/>
      <c r="H189" s="47">
        <f t="shared" si="28"/>
        <v>20000</v>
      </c>
      <c r="I189" s="14">
        <f t="shared" si="29"/>
        <v>-20000</v>
      </c>
      <c r="J189" s="15">
        <f t="shared" si="30"/>
        <v>782900</v>
      </c>
    </row>
    <row r="190" spans="1:10">
      <c r="A190" s="11" t="s">
        <v>232</v>
      </c>
      <c r="B190" s="39">
        <v>45762</v>
      </c>
      <c r="C190" s="43" t="s">
        <v>1529</v>
      </c>
      <c r="D190" s="54" t="s">
        <v>80</v>
      </c>
      <c r="E190" s="43">
        <v>14</v>
      </c>
      <c r="F190" s="43" t="s">
        <v>19</v>
      </c>
      <c r="G190" s="43"/>
      <c r="H190" s="47">
        <f t="shared" si="28"/>
        <v>20000</v>
      </c>
      <c r="I190" s="14">
        <f t="shared" si="29"/>
        <v>-20000</v>
      </c>
      <c r="J190" s="15">
        <f t="shared" si="30"/>
        <v>762900</v>
      </c>
    </row>
    <row r="191" spans="1:10">
      <c r="A191" s="11" t="s">
        <v>233</v>
      </c>
      <c r="B191" s="39">
        <v>45762</v>
      </c>
      <c r="C191" s="43" t="s">
        <v>1529</v>
      </c>
      <c r="D191" s="54" t="s">
        <v>115</v>
      </c>
      <c r="E191" s="43">
        <v>6.5</v>
      </c>
      <c r="F191" s="43" t="s">
        <v>19</v>
      </c>
      <c r="G191" s="43"/>
      <c r="H191" s="47">
        <f t="shared" si="28"/>
        <v>20000</v>
      </c>
      <c r="I191" s="14">
        <f t="shared" si="29"/>
        <v>-20000</v>
      </c>
      <c r="J191" s="15">
        <f t="shared" si="30"/>
        <v>742900</v>
      </c>
    </row>
    <row r="192" spans="1:10">
      <c r="A192" s="11" t="s">
        <v>234</v>
      </c>
      <c r="B192" s="39">
        <v>45762</v>
      </c>
      <c r="C192" s="43" t="s">
        <v>1529</v>
      </c>
      <c r="D192" s="54" t="s">
        <v>23</v>
      </c>
      <c r="E192" s="43">
        <v>2.95</v>
      </c>
      <c r="F192" s="43" t="s">
        <v>19</v>
      </c>
      <c r="G192" s="43"/>
      <c r="H192" s="47">
        <f t="shared" si="28"/>
        <v>20000</v>
      </c>
      <c r="I192" s="14">
        <f t="shared" si="29"/>
        <v>-20000</v>
      </c>
      <c r="J192" s="15">
        <f t="shared" si="30"/>
        <v>722900</v>
      </c>
    </row>
    <row r="193" spans="1:10">
      <c r="A193" s="11" t="s">
        <v>235</v>
      </c>
      <c r="B193" s="39">
        <v>45762</v>
      </c>
      <c r="C193" s="43" t="s">
        <v>1530</v>
      </c>
      <c r="D193" s="13" t="s">
        <v>15</v>
      </c>
      <c r="E193" s="43">
        <v>3.3</v>
      </c>
      <c r="F193" s="43" t="s">
        <v>19</v>
      </c>
      <c r="G193" s="43"/>
      <c r="H193" s="47">
        <f t="shared" si="28"/>
        <v>20000</v>
      </c>
      <c r="I193" s="14">
        <f t="shared" si="29"/>
        <v>-20000</v>
      </c>
      <c r="J193" s="15">
        <f t="shared" si="30"/>
        <v>702900</v>
      </c>
    </row>
    <row r="194" spans="1:10">
      <c r="A194" s="11" t="s">
        <v>236</v>
      </c>
      <c r="B194" s="39">
        <v>45762</v>
      </c>
      <c r="C194" s="43" t="s">
        <v>1530</v>
      </c>
      <c r="D194" s="54" t="s">
        <v>80</v>
      </c>
      <c r="E194" s="43">
        <v>18.5</v>
      </c>
      <c r="F194" s="43" t="s">
        <v>19</v>
      </c>
      <c r="G194" s="43"/>
      <c r="H194" s="47">
        <f t="shared" si="28"/>
        <v>20000</v>
      </c>
      <c r="I194" s="14">
        <f t="shared" si="29"/>
        <v>-20000</v>
      </c>
      <c r="J194" s="15">
        <f t="shared" si="30"/>
        <v>682900</v>
      </c>
    </row>
    <row r="195" spans="1:10">
      <c r="A195" s="11" t="s">
        <v>237</v>
      </c>
      <c r="B195" s="39">
        <v>45762</v>
      </c>
      <c r="C195" s="43" t="s">
        <v>1530</v>
      </c>
      <c r="D195" s="54" t="s">
        <v>84</v>
      </c>
      <c r="E195" s="43">
        <v>1.75</v>
      </c>
      <c r="F195" s="43" t="s">
        <v>19</v>
      </c>
      <c r="G195" s="43"/>
      <c r="H195" s="47">
        <f t="shared" si="28"/>
        <v>20000</v>
      </c>
      <c r="I195" s="14">
        <f t="shared" si="29"/>
        <v>-20000</v>
      </c>
      <c r="J195" s="15">
        <f t="shared" si="30"/>
        <v>662900</v>
      </c>
    </row>
    <row r="196" spans="1:10">
      <c r="A196" s="11" t="s">
        <v>238</v>
      </c>
      <c r="B196" s="39">
        <v>45762</v>
      </c>
      <c r="C196" s="43" t="s">
        <v>1530</v>
      </c>
      <c r="D196" s="54" t="s">
        <v>23</v>
      </c>
      <c r="E196" s="43">
        <v>3.8</v>
      </c>
      <c r="F196" s="43" t="s">
        <v>19</v>
      </c>
      <c r="G196" s="43"/>
      <c r="H196" s="47">
        <f t="shared" si="28"/>
        <v>20000</v>
      </c>
      <c r="I196" s="14">
        <f t="shared" si="29"/>
        <v>-20000</v>
      </c>
      <c r="J196" s="15">
        <f t="shared" si="30"/>
        <v>642900</v>
      </c>
    </row>
    <row r="197" spans="1:10">
      <c r="A197" s="11" t="s">
        <v>239</v>
      </c>
      <c r="B197" s="39">
        <v>45762</v>
      </c>
      <c r="C197" s="43" t="s">
        <v>1531</v>
      </c>
      <c r="D197" s="13" t="s">
        <v>15</v>
      </c>
      <c r="E197" s="43">
        <v>3</v>
      </c>
      <c r="F197" s="43" t="s">
        <v>16</v>
      </c>
      <c r="G197" s="43"/>
      <c r="H197" s="47">
        <f t="shared" ref="H197:H260" si="32">$C$3</f>
        <v>20000</v>
      </c>
      <c r="I197" s="14">
        <f t="shared" ref="I197:I260" si="33">IF(G197&lt;&gt;"",IF(F197="nyertes",(G197-1)*H197,H197*(-1)),IF(F197="nyertes",(E197-1)*H197,H197*(-1)))</f>
        <v>40000</v>
      </c>
      <c r="J197" s="15">
        <f t="shared" si="30"/>
        <v>682900</v>
      </c>
    </row>
    <row r="198" spans="1:10">
      <c r="A198" s="11" t="s">
        <v>240</v>
      </c>
      <c r="B198" s="39">
        <v>45762</v>
      </c>
      <c r="C198" s="43" t="s">
        <v>1531</v>
      </c>
      <c r="D198" s="54" t="s">
        <v>26</v>
      </c>
      <c r="E198" s="43">
        <v>2.02</v>
      </c>
      <c r="F198" s="43" t="s">
        <v>16</v>
      </c>
      <c r="G198" s="43"/>
      <c r="H198" s="47">
        <f t="shared" si="32"/>
        <v>20000</v>
      </c>
      <c r="I198" s="14">
        <f t="shared" si="33"/>
        <v>20400</v>
      </c>
      <c r="J198" s="15">
        <f t="shared" ref="J198:J261" si="34">J197+I198</f>
        <v>703300</v>
      </c>
    </row>
    <row r="199" spans="1:10" ht="15" thickBot="1">
      <c r="A199" s="11" t="s">
        <v>241</v>
      </c>
      <c r="B199" s="42">
        <v>45762</v>
      </c>
      <c r="C199" s="44" t="s">
        <v>1531</v>
      </c>
      <c r="D199" s="55" t="s">
        <v>58</v>
      </c>
      <c r="E199" s="44">
        <v>3.65</v>
      </c>
      <c r="F199" s="44" t="s">
        <v>16</v>
      </c>
      <c r="G199" s="44"/>
      <c r="H199" s="47">
        <f t="shared" si="32"/>
        <v>20000</v>
      </c>
      <c r="I199" s="14">
        <f t="shared" si="33"/>
        <v>53000</v>
      </c>
      <c r="J199" s="15">
        <f t="shared" si="34"/>
        <v>756300</v>
      </c>
    </row>
    <row r="200" spans="1:10" ht="15" thickTop="1">
      <c r="A200" s="11" t="s">
        <v>242</v>
      </c>
      <c r="B200" s="39">
        <v>45763</v>
      </c>
      <c r="C200" s="43" t="s">
        <v>1532</v>
      </c>
      <c r="D200" s="13" t="s">
        <v>15</v>
      </c>
      <c r="E200" s="43">
        <v>2.46</v>
      </c>
      <c r="F200" s="43" t="s">
        <v>16</v>
      </c>
      <c r="G200" s="43"/>
      <c r="H200" s="47">
        <f t="shared" si="32"/>
        <v>20000</v>
      </c>
      <c r="I200" s="14">
        <f t="shared" si="33"/>
        <v>29200</v>
      </c>
      <c r="J200" s="15">
        <f t="shared" si="34"/>
        <v>785500</v>
      </c>
    </row>
    <row r="201" spans="1:10">
      <c r="A201" s="11" t="s">
        <v>243</v>
      </c>
      <c r="B201" s="39">
        <v>45763</v>
      </c>
      <c r="C201" s="43" t="s">
        <v>1532</v>
      </c>
      <c r="D201" s="54" t="s">
        <v>23</v>
      </c>
      <c r="E201" s="43">
        <v>2.16</v>
      </c>
      <c r="F201" s="43" t="s">
        <v>16</v>
      </c>
      <c r="G201" s="43"/>
      <c r="H201" s="47">
        <f t="shared" si="32"/>
        <v>20000</v>
      </c>
      <c r="I201" s="14">
        <f t="shared" si="33"/>
        <v>23200.000000000004</v>
      </c>
      <c r="J201" s="15">
        <f t="shared" si="34"/>
        <v>808700</v>
      </c>
    </row>
    <row r="202" spans="1:10">
      <c r="A202" s="11" t="s">
        <v>244</v>
      </c>
      <c r="B202" s="39">
        <v>45763</v>
      </c>
      <c r="C202" s="43" t="s">
        <v>1532</v>
      </c>
      <c r="D202" s="54" t="s">
        <v>115</v>
      </c>
      <c r="E202" s="43">
        <v>4.1500000000000004</v>
      </c>
      <c r="F202" s="43" t="s">
        <v>16</v>
      </c>
      <c r="G202" s="43"/>
      <c r="H202" s="47">
        <f t="shared" si="32"/>
        <v>20000</v>
      </c>
      <c r="I202" s="14">
        <f t="shared" si="33"/>
        <v>63000.000000000007</v>
      </c>
      <c r="J202" s="15">
        <f t="shared" si="34"/>
        <v>871700</v>
      </c>
    </row>
    <row r="203" spans="1:10">
      <c r="A203" s="11" t="s">
        <v>245</v>
      </c>
      <c r="B203" s="39">
        <v>45763</v>
      </c>
      <c r="C203" s="43" t="s">
        <v>1533</v>
      </c>
      <c r="D203" s="54" t="s">
        <v>23</v>
      </c>
      <c r="E203" s="43">
        <v>1.82</v>
      </c>
      <c r="F203" s="43" t="s">
        <v>16</v>
      </c>
      <c r="G203" s="43"/>
      <c r="H203" s="47">
        <f t="shared" si="32"/>
        <v>20000</v>
      </c>
      <c r="I203" s="14">
        <f t="shared" si="33"/>
        <v>16400</v>
      </c>
      <c r="J203" s="15">
        <f t="shared" si="34"/>
        <v>888100</v>
      </c>
    </row>
    <row r="204" spans="1:10">
      <c r="A204" s="11" t="s">
        <v>246</v>
      </c>
      <c r="B204" s="39">
        <v>45763</v>
      </c>
      <c r="C204" s="43" t="s">
        <v>1533</v>
      </c>
      <c r="D204" s="54" t="s">
        <v>115</v>
      </c>
      <c r="E204" s="43">
        <v>3.35</v>
      </c>
      <c r="F204" s="43" t="s">
        <v>16</v>
      </c>
      <c r="G204" s="45">
        <v>1</v>
      </c>
      <c r="H204" s="47">
        <f t="shared" si="32"/>
        <v>20000</v>
      </c>
      <c r="I204" s="14">
        <f t="shared" si="33"/>
        <v>0</v>
      </c>
      <c r="J204" s="15">
        <f t="shared" si="34"/>
        <v>888100</v>
      </c>
    </row>
    <row r="205" spans="1:10">
      <c r="A205" s="11" t="s">
        <v>247</v>
      </c>
      <c r="B205" s="39">
        <v>45763</v>
      </c>
      <c r="C205" s="43" t="s">
        <v>1533</v>
      </c>
      <c r="D205" s="43" t="s">
        <v>1485</v>
      </c>
      <c r="E205" s="43">
        <v>3.6</v>
      </c>
      <c r="F205" s="43" t="s">
        <v>19</v>
      </c>
      <c r="G205" s="43"/>
      <c r="H205" s="47">
        <f t="shared" si="32"/>
        <v>20000</v>
      </c>
      <c r="I205" s="14">
        <f t="shared" si="33"/>
        <v>-20000</v>
      </c>
      <c r="J205" s="15">
        <f t="shared" si="34"/>
        <v>868100</v>
      </c>
    </row>
    <row r="206" spans="1:10">
      <c r="A206" s="11" t="s">
        <v>248</v>
      </c>
      <c r="B206" s="39">
        <v>45763</v>
      </c>
      <c r="C206" s="43" t="s">
        <v>1534</v>
      </c>
      <c r="D206" s="13" t="s">
        <v>15</v>
      </c>
      <c r="E206" s="43">
        <v>3.9</v>
      </c>
      <c r="F206" s="43" t="s">
        <v>19</v>
      </c>
      <c r="G206" s="43"/>
      <c r="H206" s="47">
        <f t="shared" si="32"/>
        <v>20000</v>
      </c>
      <c r="I206" s="14">
        <f t="shared" si="33"/>
        <v>-20000</v>
      </c>
      <c r="J206" s="15">
        <f t="shared" si="34"/>
        <v>848100</v>
      </c>
    </row>
    <row r="207" spans="1:10">
      <c r="A207" s="11" t="s">
        <v>249</v>
      </c>
      <c r="B207" s="39">
        <v>45763</v>
      </c>
      <c r="C207" s="43" t="s">
        <v>1534</v>
      </c>
      <c r="D207" s="54" t="s">
        <v>84</v>
      </c>
      <c r="E207" s="43">
        <v>2.16</v>
      </c>
      <c r="F207" s="43" t="s">
        <v>16</v>
      </c>
      <c r="G207" s="45">
        <v>1</v>
      </c>
      <c r="H207" s="47">
        <f t="shared" si="32"/>
        <v>20000</v>
      </c>
      <c r="I207" s="14">
        <f t="shared" si="33"/>
        <v>0</v>
      </c>
      <c r="J207" s="15">
        <f t="shared" si="34"/>
        <v>848100</v>
      </c>
    </row>
    <row r="208" spans="1:10">
      <c r="A208" s="11" t="s">
        <v>250</v>
      </c>
      <c r="B208" s="39">
        <v>45763</v>
      </c>
      <c r="C208" s="43" t="s">
        <v>1534</v>
      </c>
      <c r="D208" s="54" t="s">
        <v>26</v>
      </c>
      <c r="E208" s="43">
        <v>2.95</v>
      </c>
      <c r="F208" s="43" t="s">
        <v>19</v>
      </c>
      <c r="G208" s="43"/>
      <c r="H208" s="47">
        <f t="shared" si="32"/>
        <v>20000</v>
      </c>
      <c r="I208" s="14">
        <f t="shared" si="33"/>
        <v>-20000</v>
      </c>
      <c r="J208" s="15">
        <f t="shared" si="34"/>
        <v>828100</v>
      </c>
    </row>
    <row r="209" spans="1:10">
      <c r="A209" s="11" t="s">
        <v>251</v>
      </c>
      <c r="B209" s="39">
        <v>45763</v>
      </c>
      <c r="C209" s="43" t="s">
        <v>1535</v>
      </c>
      <c r="D209" s="13" t="s">
        <v>15</v>
      </c>
      <c r="E209" s="43">
        <v>2.7</v>
      </c>
      <c r="F209" s="43" t="s">
        <v>19</v>
      </c>
      <c r="G209" s="43"/>
      <c r="H209" s="47">
        <f t="shared" si="32"/>
        <v>20000</v>
      </c>
      <c r="I209" s="14">
        <f t="shared" si="33"/>
        <v>-20000</v>
      </c>
      <c r="J209" s="15">
        <f t="shared" si="34"/>
        <v>808100</v>
      </c>
    </row>
    <row r="210" spans="1:10" ht="15" thickBot="1">
      <c r="A210" s="11" t="s">
        <v>252</v>
      </c>
      <c r="B210" s="42">
        <v>45763</v>
      </c>
      <c r="C210" s="44" t="s">
        <v>1535</v>
      </c>
      <c r="D210" s="55" t="s">
        <v>26</v>
      </c>
      <c r="E210" s="44">
        <v>1.92</v>
      </c>
      <c r="F210" s="44" t="s">
        <v>19</v>
      </c>
      <c r="G210" s="44"/>
      <c r="H210" s="47">
        <f t="shared" si="32"/>
        <v>20000</v>
      </c>
      <c r="I210" s="14">
        <f t="shared" si="33"/>
        <v>-20000</v>
      </c>
      <c r="J210" s="15">
        <f t="shared" si="34"/>
        <v>788100</v>
      </c>
    </row>
    <row r="211" spans="1:10" ht="15" thickTop="1">
      <c r="A211" s="11" t="s">
        <v>253</v>
      </c>
      <c r="B211" s="39">
        <v>45764</v>
      </c>
      <c r="C211" s="43" t="s">
        <v>1536</v>
      </c>
      <c r="D211" s="13" t="s">
        <v>1431</v>
      </c>
      <c r="E211" s="43">
        <v>1.92</v>
      </c>
      <c r="F211" s="43" t="s">
        <v>19</v>
      </c>
      <c r="G211" s="43"/>
      <c r="H211" s="47">
        <f t="shared" si="32"/>
        <v>20000</v>
      </c>
      <c r="I211" s="14">
        <f t="shared" si="33"/>
        <v>-20000</v>
      </c>
      <c r="J211" s="15">
        <f t="shared" si="34"/>
        <v>768100</v>
      </c>
    </row>
    <row r="212" spans="1:10">
      <c r="A212" s="11" t="s">
        <v>254</v>
      </c>
      <c r="B212" s="39">
        <v>45764</v>
      </c>
      <c r="C212" s="43" t="s">
        <v>1536</v>
      </c>
      <c r="D212" s="54" t="s">
        <v>26</v>
      </c>
      <c r="E212" s="43">
        <v>1.9</v>
      </c>
      <c r="F212" s="43" t="s">
        <v>19</v>
      </c>
      <c r="G212" s="43"/>
      <c r="H212" s="47">
        <f t="shared" si="32"/>
        <v>20000</v>
      </c>
      <c r="I212" s="14">
        <f t="shared" si="33"/>
        <v>-20000</v>
      </c>
      <c r="J212" s="15">
        <f t="shared" si="34"/>
        <v>748100</v>
      </c>
    </row>
    <row r="213" spans="1:10">
      <c r="A213" s="11" t="s">
        <v>255</v>
      </c>
      <c r="B213" s="39">
        <v>45764</v>
      </c>
      <c r="C213" s="43" t="s">
        <v>1536</v>
      </c>
      <c r="D213" s="54" t="s">
        <v>23</v>
      </c>
      <c r="E213" s="43">
        <v>2.64</v>
      </c>
      <c r="F213" s="43" t="s">
        <v>19</v>
      </c>
      <c r="G213" s="43"/>
      <c r="H213" s="47">
        <f t="shared" si="32"/>
        <v>20000</v>
      </c>
      <c r="I213" s="14">
        <f t="shared" si="33"/>
        <v>-20000</v>
      </c>
      <c r="J213" s="15">
        <f t="shared" si="34"/>
        <v>728100</v>
      </c>
    </row>
    <row r="214" spans="1:10">
      <c r="A214" s="11" t="s">
        <v>256</v>
      </c>
      <c r="B214" s="39">
        <v>45764</v>
      </c>
      <c r="C214" s="43" t="s">
        <v>1537</v>
      </c>
      <c r="D214" s="13" t="s">
        <v>15</v>
      </c>
      <c r="E214" s="43">
        <v>3.3</v>
      </c>
      <c r="F214" s="43" t="s">
        <v>16</v>
      </c>
      <c r="G214" s="43"/>
      <c r="H214" s="47">
        <f t="shared" si="32"/>
        <v>20000</v>
      </c>
      <c r="I214" s="14">
        <f t="shared" si="33"/>
        <v>46000</v>
      </c>
      <c r="J214" s="15">
        <f t="shared" si="34"/>
        <v>774100</v>
      </c>
    </row>
    <row r="215" spans="1:10">
      <c r="A215" s="11" t="s">
        <v>257</v>
      </c>
      <c r="B215" s="39">
        <v>45764</v>
      </c>
      <c r="C215" s="43" t="s">
        <v>1537</v>
      </c>
      <c r="D215" s="54" t="s">
        <v>21</v>
      </c>
      <c r="E215" s="43">
        <v>2.4300000000000002</v>
      </c>
      <c r="F215" s="43" t="s">
        <v>16</v>
      </c>
      <c r="G215" s="57">
        <v>2.1</v>
      </c>
      <c r="H215" s="47">
        <f t="shared" si="32"/>
        <v>20000</v>
      </c>
      <c r="I215" s="14">
        <f t="shared" si="33"/>
        <v>22000</v>
      </c>
      <c r="J215" s="15">
        <f t="shared" si="34"/>
        <v>796100</v>
      </c>
    </row>
    <row r="216" spans="1:10">
      <c r="A216" s="11" t="s">
        <v>258</v>
      </c>
      <c r="B216" s="39">
        <v>45764</v>
      </c>
      <c r="C216" s="43" t="s">
        <v>1537</v>
      </c>
      <c r="D216" s="54" t="s">
        <v>26</v>
      </c>
      <c r="E216" s="43">
        <v>2.19</v>
      </c>
      <c r="F216" s="43" t="s">
        <v>16</v>
      </c>
      <c r="G216" s="57">
        <v>1.98</v>
      </c>
      <c r="H216" s="47">
        <f t="shared" si="32"/>
        <v>20000</v>
      </c>
      <c r="I216" s="14">
        <f t="shared" si="33"/>
        <v>19600</v>
      </c>
      <c r="J216" s="15">
        <f t="shared" si="34"/>
        <v>815700</v>
      </c>
    </row>
    <row r="217" spans="1:10">
      <c r="A217" s="11" t="s">
        <v>259</v>
      </c>
      <c r="B217" s="39">
        <v>45764</v>
      </c>
      <c r="C217" s="60" t="s">
        <v>1538</v>
      </c>
      <c r="D217" s="48" t="s">
        <v>15</v>
      </c>
      <c r="E217" s="60">
        <v>3.1</v>
      </c>
      <c r="F217" s="60" t="s">
        <v>19</v>
      </c>
      <c r="G217" s="43"/>
      <c r="H217" s="47">
        <f t="shared" si="32"/>
        <v>20000</v>
      </c>
      <c r="I217" s="14">
        <f t="shared" si="33"/>
        <v>-20000</v>
      </c>
      <c r="J217" s="15">
        <f t="shared" si="34"/>
        <v>795700</v>
      </c>
    </row>
    <row r="218" spans="1:10">
      <c r="A218" s="11" t="s">
        <v>260</v>
      </c>
      <c r="B218" s="39">
        <v>45764</v>
      </c>
      <c r="C218" s="60" t="s">
        <v>1538</v>
      </c>
      <c r="D218" s="54" t="s">
        <v>26</v>
      </c>
      <c r="E218" s="60">
        <v>2.15</v>
      </c>
      <c r="F218" s="60" t="s">
        <v>16</v>
      </c>
      <c r="G218" s="43"/>
      <c r="H218" s="47">
        <f t="shared" si="32"/>
        <v>20000</v>
      </c>
      <c r="I218" s="14">
        <f t="shared" si="33"/>
        <v>23000</v>
      </c>
      <c r="J218" s="15">
        <f t="shared" si="34"/>
        <v>818700</v>
      </c>
    </row>
    <row r="219" spans="1:10">
      <c r="A219" s="11" t="s">
        <v>261</v>
      </c>
      <c r="B219" s="39">
        <v>45764</v>
      </c>
      <c r="C219" s="60" t="s">
        <v>1538</v>
      </c>
      <c r="D219" s="54" t="s">
        <v>23</v>
      </c>
      <c r="E219" s="60">
        <v>3.2</v>
      </c>
      <c r="F219" s="60" t="s">
        <v>16</v>
      </c>
      <c r="G219" s="43"/>
      <c r="H219" s="47">
        <f t="shared" si="32"/>
        <v>20000</v>
      </c>
      <c r="I219" s="14">
        <f t="shared" si="33"/>
        <v>44000</v>
      </c>
      <c r="J219" s="15">
        <f t="shared" si="34"/>
        <v>862700</v>
      </c>
    </row>
    <row r="220" spans="1:10">
      <c r="A220" s="11" t="s">
        <v>262</v>
      </c>
      <c r="B220" s="39">
        <v>45764</v>
      </c>
      <c r="C220" s="43" t="s">
        <v>1539</v>
      </c>
      <c r="D220" s="13" t="s">
        <v>18</v>
      </c>
      <c r="E220" s="43">
        <v>3.8</v>
      </c>
      <c r="F220" s="43" t="s">
        <v>19</v>
      </c>
      <c r="G220" s="43"/>
      <c r="H220" s="47">
        <f t="shared" si="32"/>
        <v>20000</v>
      </c>
      <c r="I220" s="14">
        <f t="shared" si="33"/>
        <v>-20000</v>
      </c>
      <c r="J220" s="15">
        <f t="shared" si="34"/>
        <v>842700</v>
      </c>
    </row>
    <row r="221" spans="1:10">
      <c r="A221" s="11" t="s">
        <v>263</v>
      </c>
      <c r="B221" s="39">
        <v>45764</v>
      </c>
      <c r="C221" s="43" t="s">
        <v>1539</v>
      </c>
      <c r="D221" s="54" t="s">
        <v>88</v>
      </c>
      <c r="E221" s="43">
        <v>2.8</v>
      </c>
      <c r="F221" s="43" t="s">
        <v>16</v>
      </c>
      <c r="G221" s="57">
        <v>2.1</v>
      </c>
      <c r="H221" s="47">
        <f t="shared" si="32"/>
        <v>20000</v>
      </c>
      <c r="I221" s="14">
        <f t="shared" si="33"/>
        <v>22000</v>
      </c>
      <c r="J221" s="15">
        <f t="shared" si="34"/>
        <v>864700</v>
      </c>
    </row>
    <row r="222" spans="1:10">
      <c r="A222" s="11" t="s">
        <v>264</v>
      </c>
      <c r="B222" s="39">
        <v>45764</v>
      </c>
      <c r="C222" s="43" t="s">
        <v>1539</v>
      </c>
      <c r="D222" s="54" t="s">
        <v>80</v>
      </c>
      <c r="E222" s="43">
        <v>4.8</v>
      </c>
      <c r="F222" s="43" t="s">
        <v>19</v>
      </c>
      <c r="G222" s="43"/>
      <c r="H222" s="47">
        <f t="shared" si="32"/>
        <v>20000</v>
      </c>
      <c r="I222" s="14">
        <f t="shared" si="33"/>
        <v>-20000</v>
      </c>
      <c r="J222" s="15">
        <f t="shared" si="34"/>
        <v>844700</v>
      </c>
    </row>
    <row r="223" spans="1:10">
      <c r="A223" s="11" t="s">
        <v>265</v>
      </c>
      <c r="B223" s="39">
        <v>45764</v>
      </c>
      <c r="C223" s="43" t="s">
        <v>1540</v>
      </c>
      <c r="D223" s="13" t="s">
        <v>15</v>
      </c>
      <c r="E223" s="43">
        <v>3.05</v>
      </c>
      <c r="F223" s="43" t="s">
        <v>16</v>
      </c>
      <c r="G223" s="57">
        <v>2.2999999999999998</v>
      </c>
      <c r="H223" s="47">
        <f t="shared" si="32"/>
        <v>20000</v>
      </c>
      <c r="I223" s="14">
        <f t="shared" si="33"/>
        <v>25999.999999999996</v>
      </c>
      <c r="J223" s="15">
        <f t="shared" si="34"/>
        <v>870700</v>
      </c>
    </row>
    <row r="224" spans="1:10">
      <c r="A224" s="11" t="s">
        <v>266</v>
      </c>
      <c r="B224" s="39">
        <v>45764</v>
      </c>
      <c r="C224" s="43" t="s">
        <v>1540</v>
      </c>
      <c r="D224" s="54" t="s">
        <v>26</v>
      </c>
      <c r="E224" s="43">
        <v>2.14</v>
      </c>
      <c r="F224" s="43" t="s">
        <v>19</v>
      </c>
      <c r="G224" s="43"/>
      <c r="H224" s="47">
        <f t="shared" si="32"/>
        <v>20000</v>
      </c>
      <c r="I224" s="14">
        <f t="shared" si="33"/>
        <v>-20000</v>
      </c>
      <c r="J224" s="15">
        <f t="shared" si="34"/>
        <v>850700</v>
      </c>
    </row>
    <row r="225" spans="1:10">
      <c r="A225" s="11" t="s">
        <v>267</v>
      </c>
      <c r="B225" s="39">
        <v>45764</v>
      </c>
      <c r="C225" s="43" t="s">
        <v>1540</v>
      </c>
      <c r="D225" s="54" t="s">
        <v>58</v>
      </c>
      <c r="E225" s="43">
        <v>3.9</v>
      </c>
      <c r="F225" s="43" t="s">
        <v>19</v>
      </c>
      <c r="G225" s="43"/>
      <c r="H225" s="47">
        <f t="shared" si="32"/>
        <v>20000</v>
      </c>
      <c r="I225" s="14">
        <f t="shared" si="33"/>
        <v>-20000</v>
      </c>
      <c r="J225" s="15">
        <f t="shared" si="34"/>
        <v>830700</v>
      </c>
    </row>
    <row r="226" spans="1:10">
      <c r="A226" s="11" t="s">
        <v>268</v>
      </c>
      <c r="B226" s="39">
        <v>45764</v>
      </c>
      <c r="C226" s="43" t="s">
        <v>1541</v>
      </c>
      <c r="D226" s="13" t="s">
        <v>15</v>
      </c>
      <c r="E226" s="43">
        <v>3.15</v>
      </c>
      <c r="F226" s="43" t="s">
        <v>19</v>
      </c>
      <c r="G226" s="43"/>
      <c r="H226" s="47">
        <f t="shared" si="32"/>
        <v>20000</v>
      </c>
      <c r="I226" s="14">
        <f t="shared" si="33"/>
        <v>-20000</v>
      </c>
      <c r="J226" s="15">
        <f t="shared" si="34"/>
        <v>810700</v>
      </c>
    </row>
    <row r="227" spans="1:10">
      <c r="A227" s="11" t="s">
        <v>269</v>
      </c>
      <c r="B227" s="39">
        <v>45764</v>
      </c>
      <c r="C227" s="43" t="s">
        <v>1541</v>
      </c>
      <c r="D227" s="54" t="s">
        <v>26</v>
      </c>
      <c r="E227" s="43">
        <v>2.21</v>
      </c>
      <c r="F227" s="43" t="s">
        <v>19</v>
      </c>
      <c r="G227" s="43"/>
      <c r="H227" s="47">
        <f t="shared" si="32"/>
        <v>20000</v>
      </c>
      <c r="I227" s="14">
        <f t="shared" si="33"/>
        <v>-20000</v>
      </c>
      <c r="J227" s="15">
        <f t="shared" si="34"/>
        <v>790700</v>
      </c>
    </row>
    <row r="228" spans="1:10">
      <c r="A228" s="11" t="s">
        <v>270</v>
      </c>
      <c r="B228" s="39">
        <v>45764</v>
      </c>
      <c r="C228" s="43" t="s">
        <v>1542</v>
      </c>
      <c r="D228" s="13" t="s">
        <v>15</v>
      </c>
      <c r="E228" s="43">
        <v>2.85</v>
      </c>
      <c r="F228" s="43" t="s">
        <v>19</v>
      </c>
      <c r="G228" s="43"/>
      <c r="H228" s="47">
        <f t="shared" si="32"/>
        <v>20000</v>
      </c>
      <c r="I228" s="14">
        <f t="shared" si="33"/>
        <v>-20000</v>
      </c>
      <c r="J228" s="15">
        <f t="shared" si="34"/>
        <v>770700</v>
      </c>
    </row>
    <row r="229" spans="1:10">
      <c r="A229" s="11" t="s">
        <v>271</v>
      </c>
      <c r="B229" s="39">
        <v>45764</v>
      </c>
      <c r="C229" s="43" t="s">
        <v>1542</v>
      </c>
      <c r="D229" s="54" t="s">
        <v>26</v>
      </c>
      <c r="E229" s="43">
        <v>1.98</v>
      </c>
      <c r="F229" s="43" t="s">
        <v>19</v>
      </c>
      <c r="G229" s="43"/>
      <c r="H229" s="47">
        <f t="shared" si="32"/>
        <v>20000</v>
      </c>
      <c r="I229" s="14">
        <f t="shared" si="33"/>
        <v>-20000</v>
      </c>
      <c r="J229" s="15">
        <f t="shared" si="34"/>
        <v>750700</v>
      </c>
    </row>
    <row r="230" spans="1:10">
      <c r="A230" s="11" t="s">
        <v>272</v>
      </c>
      <c r="B230" s="39">
        <v>45764</v>
      </c>
      <c r="C230" s="43" t="s">
        <v>1543</v>
      </c>
      <c r="D230" s="13" t="s">
        <v>15</v>
      </c>
      <c r="E230" s="43">
        <v>3.65</v>
      </c>
      <c r="F230" s="43" t="s">
        <v>19</v>
      </c>
      <c r="G230" s="43"/>
      <c r="H230" s="47">
        <f t="shared" si="32"/>
        <v>20000</v>
      </c>
      <c r="I230" s="14">
        <f t="shared" si="33"/>
        <v>-20000</v>
      </c>
      <c r="J230" s="15">
        <f t="shared" si="34"/>
        <v>730700</v>
      </c>
    </row>
    <row r="231" spans="1:10" ht="15" thickBot="1">
      <c r="A231" s="11" t="s">
        <v>273</v>
      </c>
      <c r="B231" s="42">
        <v>45764</v>
      </c>
      <c r="C231" s="44" t="s">
        <v>1543</v>
      </c>
      <c r="D231" s="55" t="s">
        <v>26</v>
      </c>
      <c r="E231" s="44">
        <v>2.56</v>
      </c>
      <c r="F231" s="44" t="s">
        <v>19</v>
      </c>
      <c r="G231" s="44"/>
      <c r="H231" s="47">
        <f t="shared" si="32"/>
        <v>20000</v>
      </c>
      <c r="I231" s="14">
        <f t="shared" si="33"/>
        <v>-20000</v>
      </c>
      <c r="J231" s="15">
        <f t="shared" si="34"/>
        <v>710700</v>
      </c>
    </row>
    <row r="232" spans="1:10" ht="15" thickTop="1">
      <c r="A232" s="11" t="s">
        <v>274</v>
      </c>
      <c r="B232" s="39">
        <v>45766</v>
      </c>
      <c r="C232" s="43" t="s">
        <v>1544</v>
      </c>
      <c r="D232" s="54" t="s">
        <v>26</v>
      </c>
      <c r="E232" s="43">
        <v>1.89</v>
      </c>
      <c r="F232" s="43" t="s">
        <v>16</v>
      </c>
      <c r="G232" s="43"/>
      <c r="H232" s="47">
        <f t="shared" si="32"/>
        <v>20000</v>
      </c>
      <c r="I232" s="14">
        <f t="shared" si="33"/>
        <v>17799.999999999996</v>
      </c>
      <c r="J232" s="15">
        <f t="shared" si="34"/>
        <v>728500</v>
      </c>
    </row>
    <row r="233" spans="1:10" ht="15" thickBot="1">
      <c r="A233" s="11" t="s">
        <v>275</v>
      </c>
      <c r="B233" s="42">
        <v>45766</v>
      </c>
      <c r="C233" s="44" t="s">
        <v>1544</v>
      </c>
      <c r="D233" s="55" t="s">
        <v>21</v>
      </c>
      <c r="E233" s="44">
        <v>2.09</v>
      </c>
      <c r="F233" s="44" t="s">
        <v>16</v>
      </c>
      <c r="G233" s="44"/>
      <c r="H233" s="47">
        <f t="shared" si="32"/>
        <v>20000</v>
      </c>
      <c r="I233" s="14">
        <f t="shared" si="33"/>
        <v>21799.999999999996</v>
      </c>
      <c r="J233" s="15">
        <f t="shared" si="34"/>
        <v>750300</v>
      </c>
    </row>
    <row r="234" spans="1:10" ht="15" thickTop="1">
      <c r="A234" s="11" t="s">
        <v>276</v>
      </c>
      <c r="B234" s="39">
        <v>45767</v>
      </c>
      <c r="C234" s="43" t="s">
        <v>1545</v>
      </c>
      <c r="D234" s="13" t="s">
        <v>1431</v>
      </c>
      <c r="E234" s="43">
        <v>1.55</v>
      </c>
      <c r="F234" s="43" t="s">
        <v>16</v>
      </c>
      <c r="G234" s="57">
        <v>1.4</v>
      </c>
      <c r="H234" s="47">
        <f t="shared" si="32"/>
        <v>20000</v>
      </c>
      <c r="I234" s="14">
        <f t="shared" si="33"/>
        <v>7999.9999999999982</v>
      </c>
      <c r="J234" s="15">
        <f t="shared" si="34"/>
        <v>758300</v>
      </c>
    </row>
    <row r="235" spans="1:10">
      <c r="A235" s="11" t="s">
        <v>277</v>
      </c>
      <c r="B235" s="39">
        <v>45767</v>
      </c>
      <c r="C235" s="43" t="s">
        <v>1545</v>
      </c>
      <c r="D235" s="54" t="s">
        <v>23</v>
      </c>
      <c r="E235" s="43">
        <v>1.79</v>
      </c>
      <c r="F235" s="43" t="s">
        <v>16</v>
      </c>
      <c r="G235" s="45">
        <v>1</v>
      </c>
      <c r="H235" s="47">
        <f t="shared" si="32"/>
        <v>20000</v>
      </c>
      <c r="I235" s="14">
        <f t="shared" si="33"/>
        <v>0</v>
      </c>
      <c r="J235" s="15">
        <f t="shared" si="34"/>
        <v>758300</v>
      </c>
    </row>
    <row r="236" spans="1:10">
      <c r="A236" s="11" t="s">
        <v>278</v>
      </c>
      <c r="B236" s="39">
        <v>45767</v>
      </c>
      <c r="C236" s="43" t="s">
        <v>1545</v>
      </c>
      <c r="D236" s="54" t="s">
        <v>21</v>
      </c>
      <c r="E236" s="43">
        <v>1.61</v>
      </c>
      <c r="F236" s="43" t="s">
        <v>16</v>
      </c>
      <c r="G236" s="57">
        <v>1.3049999999999999</v>
      </c>
      <c r="H236" s="47">
        <f t="shared" si="32"/>
        <v>20000</v>
      </c>
      <c r="I236" s="14">
        <f t="shared" si="33"/>
        <v>6099.9999999999991</v>
      </c>
      <c r="J236" s="15">
        <f t="shared" si="34"/>
        <v>764400</v>
      </c>
    </row>
    <row r="237" spans="1:10">
      <c r="A237" s="11" t="s">
        <v>279</v>
      </c>
      <c r="B237" s="39">
        <v>45767</v>
      </c>
      <c r="C237" s="43" t="s">
        <v>1546</v>
      </c>
      <c r="D237" s="13" t="s">
        <v>15</v>
      </c>
      <c r="E237" s="43">
        <v>2.48</v>
      </c>
      <c r="F237" s="43" t="s">
        <v>16</v>
      </c>
      <c r="G237" s="57">
        <v>2.1</v>
      </c>
      <c r="H237" s="47">
        <f t="shared" si="32"/>
        <v>20000</v>
      </c>
      <c r="I237" s="14">
        <f t="shared" si="33"/>
        <v>22000</v>
      </c>
      <c r="J237" s="15">
        <f t="shared" si="34"/>
        <v>786400</v>
      </c>
    </row>
    <row r="238" spans="1:10">
      <c r="A238" s="11" t="s">
        <v>280</v>
      </c>
      <c r="B238" s="39">
        <v>45767</v>
      </c>
      <c r="C238" s="43" t="s">
        <v>1546</v>
      </c>
      <c r="D238" s="54" t="s">
        <v>26</v>
      </c>
      <c r="E238" s="43">
        <v>1.69</v>
      </c>
      <c r="F238" s="43" t="s">
        <v>16</v>
      </c>
      <c r="G238" s="57">
        <v>1.61</v>
      </c>
      <c r="H238" s="47">
        <f t="shared" si="32"/>
        <v>20000</v>
      </c>
      <c r="I238" s="14">
        <f t="shared" si="33"/>
        <v>12200.000000000002</v>
      </c>
      <c r="J238" s="15">
        <f t="shared" si="34"/>
        <v>798600</v>
      </c>
    </row>
    <row r="239" spans="1:10">
      <c r="A239" s="11" t="s">
        <v>281</v>
      </c>
      <c r="B239" s="39">
        <v>45767</v>
      </c>
      <c r="C239" s="43" t="s">
        <v>1546</v>
      </c>
      <c r="D239" s="54" t="s">
        <v>23</v>
      </c>
      <c r="E239" s="43">
        <v>2.15</v>
      </c>
      <c r="F239" s="43" t="s">
        <v>16</v>
      </c>
      <c r="G239" s="43"/>
      <c r="H239" s="47">
        <f t="shared" si="32"/>
        <v>20000</v>
      </c>
      <c r="I239" s="14">
        <f t="shared" si="33"/>
        <v>23000</v>
      </c>
      <c r="J239" s="15">
        <f t="shared" si="34"/>
        <v>821600</v>
      </c>
    </row>
    <row r="240" spans="1:10">
      <c r="A240" s="11" t="s">
        <v>282</v>
      </c>
      <c r="B240" s="39">
        <v>45767</v>
      </c>
      <c r="C240" s="43" t="s">
        <v>1547</v>
      </c>
      <c r="D240" s="13" t="s">
        <v>15</v>
      </c>
      <c r="E240" s="43">
        <v>2.0099999999999998</v>
      </c>
      <c r="F240" s="43" t="s">
        <v>16</v>
      </c>
      <c r="G240" s="57">
        <v>1.8</v>
      </c>
      <c r="H240" s="47">
        <f t="shared" si="32"/>
        <v>20000</v>
      </c>
      <c r="I240" s="14">
        <f t="shared" si="33"/>
        <v>16000</v>
      </c>
      <c r="J240" s="15">
        <f t="shared" si="34"/>
        <v>837600</v>
      </c>
    </row>
    <row r="241" spans="1:10">
      <c r="A241" s="11" t="s">
        <v>283</v>
      </c>
      <c r="B241" s="39">
        <v>45767</v>
      </c>
      <c r="C241" s="43" t="s">
        <v>1547</v>
      </c>
      <c r="D241" s="54" t="s">
        <v>58</v>
      </c>
      <c r="E241" s="43">
        <v>1.99</v>
      </c>
      <c r="F241" s="43" t="s">
        <v>16</v>
      </c>
      <c r="G241" s="57">
        <v>1.9</v>
      </c>
      <c r="H241" s="47">
        <f t="shared" si="32"/>
        <v>20000</v>
      </c>
      <c r="I241" s="14">
        <f t="shared" si="33"/>
        <v>18000</v>
      </c>
      <c r="J241" s="15">
        <f t="shared" si="34"/>
        <v>855600</v>
      </c>
    </row>
    <row r="242" spans="1:10">
      <c r="A242" s="11" t="s">
        <v>284</v>
      </c>
      <c r="B242" s="39">
        <v>45767</v>
      </c>
      <c r="C242" s="43" t="s">
        <v>1548</v>
      </c>
      <c r="D242" s="13" t="s">
        <v>15</v>
      </c>
      <c r="E242" s="43">
        <v>3</v>
      </c>
      <c r="F242" s="43" t="s">
        <v>19</v>
      </c>
      <c r="G242" s="43"/>
      <c r="H242" s="47">
        <f t="shared" si="32"/>
        <v>20000</v>
      </c>
      <c r="I242" s="14">
        <f t="shared" si="33"/>
        <v>-20000</v>
      </c>
      <c r="J242" s="15">
        <f t="shared" si="34"/>
        <v>835600</v>
      </c>
    </row>
    <row r="243" spans="1:10">
      <c r="A243" s="11" t="s">
        <v>285</v>
      </c>
      <c r="B243" s="39">
        <v>45767</v>
      </c>
      <c r="C243" s="43" t="s">
        <v>1548</v>
      </c>
      <c r="D243" s="54" t="s">
        <v>26</v>
      </c>
      <c r="E243" s="43">
        <v>2.08</v>
      </c>
      <c r="F243" s="43" t="s">
        <v>19</v>
      </c>
      <c r="G243" s="43"/>
      <c r="H243" s="47">
        <f t="shared" si="32"/>
        <v>20000</v>
      </c>
      <c r="I243" s="14">
        <f t="shared" si="33"/>
        <v>-20000</v>
      </c>
      <c r="J243" s="15">
        <f t="shared" si="34"/>
        <v>815600</v>
      </c>
    </row>
    <row r="244" spans="1:10">
      <c r="A244" s="11" t="s">
        <v>286</v>
      </c>
      <c r="B244" s="39">
        <v>45767</v>
      </c>
      <c r="C244" s="43" t="s">
        <v>1549</v>
      </c>
      <c r="D244" s="13" t="s">
        <v>15</v>
      </c>
      <c r="E244" s="43">
        <v>3.25</v>
      </c>
      <c r="F244" s="43" t="s">
        <v>19</v>
      </c>
      <c r="G244" s="43"/>
      <c r="H244" s="47">
        <f t="shared" si="32"/>
        <v>20000</v>
      </c>
      <c r="I244" s="14">
        <f t="shared" si="33"/>
        <v>-20000</v>
      </c>
      <c r="J244" s="15">
        <f t="shared" si="34"/>
        <v>795600</v>
      </c>
    </row>
    <row r="245" spans="1:10">
      <c r="A245" s="11" t="s">
        <v>287</v>
      </c>
      <c r="B245" s="39">
        <v>45767</v>
      </c>
      <c r="C245" s="43" t="s">
        <v>1549</v>
      </c>
      <c r="D245" s="54" t="s">
        <v>26</v>
      </c>
      <c r="E245" s="43">
        <v>2.29</v>
      </c>
      <c r="F245" s="43" t="s">
        <v>16</v>
      </c>
      <c r="G245" s="43"/>
      <c r="H245" s="47">
        <f t="shared" si="32"/>
        <v>20000</v>
      </c>
      <c r="I245" s="14">
        <f t="shared" si="33"/>
        <v>25800</v>
      </c>
      <c r="J245" s="15">
        <f t="shared" si="34"/>
        <v>821400</v>
      </c>
    </row>
    <row r="246" spans="1:10">
      <c r="A246" s="11" t="s">
        <v>288</v>
      </c>
      <c r="B246" s="39">
        <v>45767</v>
      </c>
      <c r="C246" s="60" t="s">
        <v>1550</v>
      </c>
      <c r="D246" s="48" t="s">
        <v>15</v>
      </c>
      <c r="E246" s="60">
        <v>3.45</v>
      </c>
      <c r="F246" s="60" t="s">
        <v>19</v>
      </c>
      <c r="G246" s="60"/>
      <c r="H246" s="47">
        <f t="shared" si="32"/>
        <v>20000</v>
      </c>
      <c r="I246" s="14">
        <f t="shared" si="33"/>
        <v>-20000</v>
      </c>
      <c r="J246" s="15">
        <f t="shared" si="34"/>
        <v>801400</v>
      </c>
    </row>
    <row r="247" spans="1:10" ht="15" thickBot="1">
      <c r="A247" s="11" t="s">
        <v>289</v>
      </c>
      <c r="B247" s="42">
        <v>45767</v>
      </c>
      <c r="C247" s="44" t="s">
        <v>1550</v>
      </c>
      <c r="D247" s="55" t="s">
        <v>26</v>
      </c>
      <c r="E247" s="44">
        <v>2.48</v>
      </c>
      <c r="F247" s="44" t="s">
        <v>19</v>
      </c>
      <c r="G247" s="44"/>
      <c r="H247" s="47">
        <f t="shared" si="32"/>
        <v>20000</v>
      </c>
      <c r="I247" s="14">
        <f t="shared" si="33"/>
        <v>-20000</v>
      </c>
      <c r="J247" s="15">
        <f t="shared" si="34"/>
        <v>781400</v>
      </c>
    </row>
    <row r="248" spans="1:10" ht="15" thickTop="1">
      <c r="A248" s="11" t="s">
        <v>290</v>
      </c>
      <c r="B248" s="39">
        <v>45769</v>
      </c>
      <c r="C248" s="43" t="s">
        <v>1551</v>
      </c>
      <c r="D248" s="13" t="s">
        <v>15</v>
      </c>
      <c r="E248" s="43">
        <v>2.58</v>
      </c>
      <c r="F248" s="43" t="s">
        <v>19</v>
      </c>
      <c r="G248" s="43"/>
      <c r="H248" s="47">
        <f t="shared" si="32"/>
        <v>20000</v>
      </c>
      <c r="I248" s="14">
        <f t="shared" si="33"/>
        <v>-20000</v>
      </c>
      <c r="J248" s="15">
        <f t="shared" si="34"/>
        <v>761400</v>
      </c>
    </row>
    <row r="249" spans="1:10">
      <c r="A249" s="11" t="s">
        <v>291</v>
      </c>
      <c r="B249" s="39">
        <v>45769</v>
      </c>
      <c r="C249" s="43" t="s">
        <v>1552</v>
      </c>
      <c r="D249" s="13" t="s">
        <v>15</v>
      </c>
      <c r="E249" s="43">
        <v>2.0299999999999998</v>
      </c>
      <c r="F249" s="43" t="s">
        <v>16</v>
      </c>
      <c r="G249" s="43"/>
      <c r="H249" s="47">
        <f t="shared" si="32"/>
        <v>20000</v>
      </c>
      <c r="I249" s="14">
        <f t="shared" si="33"/>
        <v>20599.999999999996</v>
      </c>
      <c r="J249" s="15">
        <f t="shared" si="34"/>
        <v>782000</v>
      </c>
    </row>
    <row r="250" spans="1:10">
      <c r="A250" s="11" t="s">
        <v>292</v>
      </c>
      <c r="B250" s="39">
        <v>45769</v>
      </c>
      <c r="C250" s="43" t="s">
        <v>1553</v>
      </c>
      <c r="D250" s="13" t="s">
        <v>15</v>
      </c>
      <c r="E250" s="43">
        <v>3.15</v>
      </c>
      <c r="F250" s="43" t="s">
        <v>19</v>
      </c>
      <c r="G250" s="43"/>
      <c r="H250" s="47">
        <f t="shared" si="32"/>
        <v>20000</v>
      </c>
      <c r="I250" s="14">
        <f t="shared" si="33"/>
        <v>-20000</v>
      </c>
      <c r="J250" s="15">
        <f t="shared" si="34"/>
        <v>762000</v>
      </c>
    </row>
    <row r="251" spans="1:10">
      <c r="A251" s="11" t="s">
        <v>293</v>
      </c>
      <c r="B251" s="39">
        <v>45769</v>
      </c>
      <c r="C251" s="43" t="s">
        <v>1554</v>
      </c>
      <c r="D251" s="54" t="s">
        <v>26</v>
      </c>
      <c r="E251" s="43">
        <v>1.92</v>
      </c>
      <c r="F251" s="43" t="s">
        <v>16</v>
      </c>
      <c r="G251" s="43"/>
      <c r="H251" s="47">
        <f t="shared" si="32"/>
        <v>20000</v>
      </c>
      <c r="I251" s="14">
        <f t="shared" si="33"/>
        <v>18400</v>
      </c>
      <c r="J251" s="15">
        <f t="shared" si="34"/>
        <v>780400</v>
      </c>
    </row>
    <row r="252" spans="1:10">
      <c r="A252" s="11" t="s">
        <v>294</v>
      </c>
      <c r="B252" s="39">
        <v>45769</v>
      </c>
      <c r="C252" s="43" t="s">
        <v>1551</v>
      </c>
      <c r="D252" s="54" t="s">
        <v>26</v>
      </c>
      <c r="E252" s="43">
        <v>1.88</v>
      </c>
      <c r="F252" s="43" t="s">
        <v>16</v>
      </c>
      <c r="G252" s="43"/>
      <c r="H252" s="47">
        <f t="shared" si="32"/>
        <v>20000</v>
      </c>
      <c r="I252" s="14">
        <f t="shared" si="33"/>
        <v>17599.999999999996</v>
      </c>
      <c r="J252" s="15">
        <f t="shared" si="34"/>
        <v>798000</v>
      </c>
    </row>
    <row r="253" spans="1:10">
      <c r="A253" s="11" t="s">
        <v>295</v>
      </c>
      <c r="B253" s="39">
        <v>45769</v>
      </c>
      <c r="C253" s="43" t="s">
        <v>1551</v>
      </c>
      <c r="D253" s="54" t="s">
        <v>21</v>
      </c>
      <c r="E253" s="43">
        <v>2.16</v>
      </c>
      <c r="F253" s="43" t="s">
        <v>16</v>
      </c>
      <c r="G253" s="57">
        <v>1.58</v>
      </c>
      <c r="H253" s="47">
        <f t="shared" si="32"/>
        <v>20000</v>
      </c>
      <c r="I253" s="14">
        <f t="shared" si="33"/>
        <v>11600.000000000002</v>
      </c>
      <c r="J253" s="15">
        <f t="shared" si="34"/>
        <v>809600</v>
      </c>
    </row>
    <row r="254" spans="1:10">
      <c r="A254" s="11" t="s">
        <v>296</v>
      </c>
      <c r="B254" s="39">
        <v>45769</v>
      </c>
      <c r="C254" s="43" t="s">
        <v>1552</v>
      </c>
      <c r="D254" s="54" t="s">
        <v>1433</v>
      </c>
      <c r="E254" s="43">
        <v>1.92</v>
      </c>
      <c r="F254" s="43" t="s">
        <v>16</v>
      </c>
      <c r="G254" s="43"/>
      <c r="H254" s="47">
        <f t="shared" si="32"/>
        <v>20000</v>
      </c>
      <c r="I254" s="14">
        <f t="shared" si="33"/>
        <v>18400</v>
      </c>
      <c r="J254" s="15">
        <f t="shared" si="34"/>
        <v>828000</v>
      </c>
    </row>
    <row r="255" spans="1:10" ht="15" thickBot="1">
      <c r="A255" s="11" t="s">
        <v>297</v>
      </c>
      <c r="B255" s="42">
        <v>45769</v>
      </c>
      <c r="C255" s="44" t="s">
        <v>1552</v>
      </c>
      <c r="D255" s="55" t="s">
        <v>58</v>
      </c>
      <c r="E255" s="44">
        <v>1.67</v>
      </c>
      <c r="F255" s="44" t="s">
        <v>16</v>
      </c>
      <c r="G255" s="44"/>
      <c r="H255" s="47">
        <f t="shared" si="32"/>
        <v>20000</v>
      </c>
      <c r="I255" s="14">
        <f t="shared" si="33"/>
        <v>13399.999999999998</v>
      </c>
      <c r="J255" s="15">
        <f t="shared" si="34"/>
        <v>841400</v>
      </c>
    </row>
    <row r="256" spans="1:10" ht="15" thickTop="1">
      <c r="A256" s="11" t="s">
        <v>298</v>
      </c>
      <c r="B256" s="39">
        <v>45770</v>
      </c>
      <c r="C256" s="43" t="s">
        <v>1555</v>
      </c>
      <c r="D256" s="13" t="s">
        <v>15</v>
      </c>
      <c r="E256" s="43">
        <v>2.19</v>
      </c>
      <c r="F256" s="43" t="s">
        <v>16</v>
      </c>
      <c r="G256" s="43"/>
      <c r="H256" s="47">
        <f t="shared" si="32"/>
        <v>20000</v>
      </c>
      <c r="I256" s="14">
        <f t="shared" si="33"/>
        <v>23800</v>
      </c>
      <c r="J256" s="15">
        <f t="shared" si="34"/>
        <v>865200</v>
      </c>
    </row>
    <row r="257" spans="1:10">
      <c r="A257" s="11" t="s">
        <v>299</v>
      </c>
      <c r="B257" s="39">
        <v>45770</v>
      </c>
      <c r="C257" s="43" t="s">
        <v>1555</v>
      </c>
      <c r="D257" s="54" t="s">
        <v>23</v>
      </c>
      <c r="E257" s="43">
        <v>1.84</v>
      </c>
      <c r="F257" s="43" t="s">
        <v>16</v>
      </c>
      <c r="G257" s="57">
        <v>1.6</v>
      </c>
      <c r="H257" s="47">
        <f t="shared" si="32"/>
        <v>20000</v>
      </c>
      <c r="I257" s="14">
        <f t="shared" si="33"/>
        <v>12000.000000000002</v>
      </c>
      <c r="J257" s="15">
        <f t="shared" si="34"/>
        <v>877200</v>
      </c>
    </row>
    <row r="258" spans="1:10">
      <c r="A258" s="11" t="s">
        <v>300</v>
      </c>
      <c r="B258" s="39">
        <v>45770</v>
      </c>
      <c r="C258" s="43" t="s">
        <v>1556</v>
      </c>
      <c r="D258" s="13" t="s">
        <v>15</v>
      </c>
      <c r="E258" s="43">
        <v>1.76</v>
      </c>
      <c r="F258" s="43" t="s">
        <v>16</v>
      </c>
      <c r="G258" s="43"/>
      <c r="H258" s="47">
        <f t="shared" si="32"/>
        <v>20000</v>
      </c>
      <c r="I258" s="14">
        <f t="shared" si="33"/>
        <v>15200</v>
      </c>
      <c r="J258" s="15">
        <f t="shared" si="34"/>
        <v>892400</v>
      </c>
    </row>
    <row r="259" spans="1:10">
      <c r="A259" s="11" t="s">
        <v>301</v>
      </c>
      <c r="B259" s="39">
        <v>45770</v>
      </c>
      <c r="C259" s="43" t="s">
        <v>1556</v>
      </c>
      <c r="D259" s="54" t="s">
        <v>1433</v>
      </c>
      <c r="E259" s="43">
        <v>1.83</v>
      </c>
      <c r="F259" s="43" t="s">
        <v>16</v>
      </c>
      <c r="G259" s="57">
        <v>1.415</v>
      </c>
      <c r="H259" s="47">
        <f t="shared" si="32"/>
        <v>20000</v>
      </c>
      <c r="I259" s="14">
        <f t="shared" si="33"/>
        <v>8300</v>
      </c>
      <c r="J259" s="15">
        <f t="shared" si="34"/>
        <v>900700</v>
      </c>
    </row>
    <row r="260" spans="1:10">
      <c r="A260" s="11" t="s">
        <v>302</v>
      </c>
      <c r="B260" s="39">
        <v>45770</v>
      </c>
      <c r="C260" s="43" t="s">
        <v>1557</v>
      </c>
      <c r="D260" s="13" t="s">
        <v>15</v>
      </c>
      <c r="E260" s="43">
        <v>1.87</v>
      </c>
      <c r="F260" s="43" t="s">
        <v>16</v>
      </c>
      <c r="G260" s="43"/>
      <c r="H260" s="47">
        <f t="shared" si="32"/>
        <v>20000</v>
      </c>
      <c r="I260" s="14">
        <f t="shared" si="33"/>
        <v>17400.000000000004</v>
      </c>
      <c r="J260" s="15">
        <f t="shared" si="34"/>
        <v>918100</v>
      </c>
    </row>
    <row r="261" spans="1:10">
      <c r="A261" s="11" t="s">
        <v>303</v>
      </c>
      <c r="B261" s="39">
        <v>45770</v>
      </c>
      <c r="C261" s="43" t="s">
        <v>1557</v>
      </c>
      <c r="D261" s="54" t="s">
        <v>1433</v>
      </c>
      <c r="E261" s="43">
        <v>2</v>
      </c>
      <c r="F261" s="43" t="s">
        <v>16</v>
      </c>
      <c r="G261" s="57">
        <v>1.5</v>
      </c>
      <c r="H261" s="47">
        <f t="shared" ref="H261:H324" si="35">$C$3</f>
        <v>20000</v>
      </c>
      <c r="I261" s="14">
        <f t="shared" ref="I261:I324" si="36">IF(G261&lt;&gt;"",IF(F261="nyertes",(G261-1)*H261,H261*(-1)),IF(F261="nyertes",(E261-1)*H261,H261*(-1)))</f>
        <v>10000</v>
      </c>
      <c r="J261" s="15">
        <f t="shared" si="34"/>
        <v>928100</v>
      </c>
    </row>
    <row r="262" spans="1:10">
      <c r="A262" s="11" t="s">
        <v>304</v>
      </c>
      <c r="B262" s="39">
        <v>45770</v>
      </c>
      <c r="C262" s="43" t="s">
        <v>1558</v>
      </c>
      <c r="D262" s="13" t="s">
        <v>15</v>
      </c>
      <c r="E262" s="43">
        <v>1.93</v>
      </c>
      <c r="F262" s="43" t="s">
        <v>19</v>
      </c>
      <c r="G262" s="43"/>
      <c r="H262" s="47">
        <f t="shared" si="35"/>
        <v>20000</v>
      </c>
      <c r="I262" s="14">
        <f t="shared" si="36"/>
        <v>-20000</v>
      </c>
      <c r="J262" s="15">
        <f t="shared" ref="J262:J325" si="37">J261+I262</f>
        <v>908100</v>
      </c>
    </row>
    <row r="263" spans="1:10">
      <c r="A263" s="11" t="s">
        <v>305</v>
      </c>
      <c r="B263" s="39">
        <v>45770</v>
      </c>
      <c r="C263" s="43" t="s">
        <v>1558</v>
      </c>
      <c r="D263" s="54" t="s">
        <v>58</v>
      </c>
      <c r="E263" s="43">
        <v>1.9</v>
      </c>
      <c r="F263" s="43" t="s">
        <v>19</v>
      </c>
      <c r="G263" s="43"/>
      <c r="H263" s="47">
        <f t="shared" si="35"/>
        <v>20000</v>
      </c>
      <c r="I263" s="14">
        <f t="shared" si="36"/>
        <v>-20000</v>
      </c>
      <c r="J263" s="15">
        <f t="shared" si="37"/>
        <v>888100</v>
      </c>
    </row>
    <row r="264" spans="1:10" ht="15" thickBot="1">
      <c r="A264" s="11" t="s">
        <v>306</v>
      </c>
      <c r="B264" s="42">
        <v>45770</v>
      </c>
      <c r="C264" s="44" t="s">
        <v>1559</v>
      </c>
      <c r="D264" s="55" t="s">
        <v>115</v>
      </c>
      <c r="E264" s="44">
        <v>2.11</v>
      </c>
      <c r="F264" s="44" t="s">
        <v>16</v>
      </c>
      <c r="G264" s="62">
        <v>1</v>
      </c>
      <c r="H264" s="47">
        <f t="shared" si="35"/>
        <v>20000</v>
      </c>
      <c r="I264" s="14">
        <f t="shared" si="36"/>
        <v>0</v>
      </c>
      <c r="J264" s="15">
        <f t="shared" si="37"/>
        <v>888100</v>
      </c>
    </row>
    <row r="265" spans="1:10" ht="15" thickTop="1">
      <c r="A265" s="11" t="s">
        <v>307</v>
      </c>
      <c r="B265" s="39">
        <v>45773</v>
      </c>
      <c r="C265" s="43" t="s">
        <v>1560</v>
      </c>
      <c r="D265" s="13" t="s">
        <v>15</v>
      </c>
      <c r="E265" s="43">
        <v>2.17</v>
      </c>
      <c r="F265" s="43" t="s">
        <v>16</v>
      </c>
      <c r="G265" s="57">
        <v>1.9</v>
      </c>
      <c r="H265" s="47">
        <f t="shared" si="35"/>
        <v>20000</v>
      </c>
      <c r="I265" s="14">
        <f t="shared" si="36"/>
        <v>18000</v>
      </c>
      <c r="J265" s="15">
        <f t="shared" si="37"/>
        <v>906100</v>
      </c>
    </row>
    <row r="266" spans="1:10">
      <c r="A266" s="11" t="s">
        <v>308</v>
      </c>
      <c r="B266" s="39">
        <v>45773</v>
      </c>
      <c r="C266" s="43" t="s">
        <v>1560</v>
      </c>
      <c r="D266" s="54" t="s">
        <v>23</v>
      </c>
      <c r="E266" s="43">
        <v>1.76</v>
      </c>
      <c r="F266" s="43" t="s">
        <v>16</v>
      </c>
      <c r="G266" s="43"/>
      <c r="H266" s="47">
        <f t="shared" si="35"/>
        <v>20000</v>
      </c>
      <c r="I266" s="14">
        <f t="shared" si="36"/>
        <v>15200</v>
      </c>
      <c r="J266" s="15">
        <f t="shared" si="37"/>
        <v>921300</v>
      </c>
    </row>
    <row r="267" spans="1:10">
      <c r="A267" s="11" t="s">
        <v>309</v>
      </c>
      <c r="B267" s="39">
        <v>45773</v>
      </c>
      <c r="C267" s="43" t="s">
        <v>1560</v>
      </c>
      <c r="D267" s="54" t="s">
        <v>21</v>
      </c>
      <c r="E267" s="43">
        <v>1.59</v>
      </c>
      <c r="F267" s="43" t="s">
        <v>16</v>
      </c>
      <c r="G267" s="43"/>
      <c r="H267" s="47">
        <f t="shared" si="35"/>
        <v>20000</v>
      </c>
      <c r="I267" s="14">
        <f t="shared" si="36"/>
        <v>11800.000000000002</v>
      </c>
      <c r="J267" s="15">
        <f t="shared" si="37"/>
        <v>933100</v>
      </c>
    </row>
    <row r="268" spans="1:10">
      <c r="A268" s="11" t="s">
        <v>310</v>
      </c>
      <c r="B268" s="39">
        <v>45773</v>
      </c>
      <c r="C268" s="43" t="s">
        <v>1561</v>
      </c>
      <c r="D268" s="13" t="s">
        <v>15</v>
      </c>
      <c r="E268" s="43">
        <v>2.5499999999999998</v>
      </c>
      <c r="F268" s="43" t="s">
        <v>19</v>
      </c>
      <c r="G268" s="43"/>
      <c r="H268" s="47">
        <f t="shared" si="35"/>
        <v>20000</v>
      </c>
      <c r="I268" s="14">
        <f t="shared" si="36"/>
        <v>-20000</v>
      </c>
      <c r="J268" s="15">
        <f t="shared" si="37"/>
        <v>913100</v>
      </c>
    </row>
    <row r="269" spans="1:10">
      <c r="A269" s="11" t="s">
        <v>311</v>
      </c>
      <c r="B269" s="39">
        <v>45773</v>
      </c>
      <c r="C269" s="43" t="s">
        <v>1561</v>
      </c>
      <c r="D269" s="54" t="s">
        <v>26</v>
      </c>
      <c r="E269" s="43">
        <v>1.78</v>
      </c>
      <c r="F269" s="43" t="s">
        <v>19</v>
      </c>
      <c r="G269" s="43"/>
      <c r="H269" s="47">
        <f t="shared" si="35"/>
        <v>20000</v>
      </c>
      <c r="I269" s="14">
        <f t="shared" si="36"/>
        <v>-20000</v>
      </c>
      <c r="J269" s="15">
        <f t="shared" si="37"/>
        <v>893100</v>
      </c>
    </row>
    <row r="270" spans="1:10">
      <c r="A270" s="11" t="s">
        <v>312</v>
      </c>
      <c r="B270" s="39">
        <v>45773</v>
      </c>
      <c r="C270" s="43" t="s">
        <v>1561</v>
      </c>
      <c r="D270" s="54" t="s">
        <v>58</v>
      </c>
      <c r="E270" s="43">
        <v>2.85</v>
      </c>
      <c r="F270" s="43" t="s">
        <v>19</v>
      </c>
      <c r="G270" s="43"/>
      <c r="H270" s="47">
        <f t="shared" si="35"/>
        <v>20000</v>
      </c>
      <c r="I270" s="14">
        <f t="shared" si="36"/>
        <v>-20000</v>
      </c>
      <c r="J270" s="15">
        <f t="shared" si="37"/>
        <v>873100</v>
      </c>
    </row>
    <row r="271" spans="1:10">
      <c r="A271" s="11" t="s">
        <v>313</v>
      </c>
      <c r="B271" s="39">
        <v>45773</v>
      </c>
      <c r="C271" s="43" t="s">
        <v>1562</v>
      </c>
      <c r="D271" s="54" t="s">
        <v>26</v>
      </c>
      <c r="E271" s="43">
        <v>1.68</v>
      </c>
      <c r="F271" s="43" t="s">
        <v>19</v>
      </c>
      <c r="G271" s="43"/>
      <c r="H271" s="47">
        <f t="shared" si="35"/>
        <v>20000</v>
      </c>
      <c r="I271" s="14">
        <f t="shared" si="36"/>
        <v>-20000</v>
      </c>
      <c r="J271" s="15">
        <f t="shared" si="37"/>
        <v>853100</v>
      </c>
    </row>
    <row r="272" spans="1:10">
      <c r="A272" s="11" t="s">
        <v>314</v>
      </c>
      <c r="B272" s="39">
        <v>45773</v>
      </c>
      <c r="C272" s="43" t="s">
        <v>1562</v>
      </c>
      <c r="D272" s="54" t="s">
        <v>21</v>
      </c>
      <c r="E272" s="43">
        <v>1.91</v>
      </c>
      <c r="F272" s="43" t="s">
        <v>19</v>
      </c>
      <c r="G272" s="43"/>
      <c r="H272" s="47">
        <f t="shared" si="35"/>
        <v>20000</v>
      </c>
      <c r="I272" s="14">
        <f t="shared" si="36"/>
        <v>-20000</v>
      </c>
      <c r="J272" s="15">
        <f t="shared" si="37"/>
        <v>833100</v>
      </c>
    </row>
    <row r="273" spans="1:10">
      <c r="A273" s="11" t="s">
        <v>315</v>
      </c>
      <c r="B273" s="39">
        <v>45773</v>
      </c>
      <c r="C273" s="43" t="s">
        <v>1563</v>
      </c>
      <c r="D273" s="13" t="s">
        <v>15</v>
      </c>
      <c r="E273" s="43">
        <v>2.17</v>
      </c>
      <c r="F273" s="43" t="s">
        <v>16</v>
      </c>
      <c r="G273" s="43"/>
      <c r="H273" s="47">
        <f t="shared" si="35"/>
        <v>20000</v>
      </c>
      <c r="I273" s="14">
        <f t="shared" si="36"/>
        <v>23400</v>
      </c>
      <c r="J273" s="15">
        <f t="shared" si="37"/>
        <v>856500</v>
      </c>
    </row>
    <row r="274" spans="1:10">
      <c r="A274" s="11" t="s">
        <v>316</v>
      </c>
      <c r="B274" s="39">
        <v>45773</v>
      </c>
      <c r="C274" s="43" t="s">
        <v>1563</v>
      </c>
      <c r="D274" s="54" t="s">
        <v>23</v>
      </c>
      <c r="E274" s="43">
        <v>1.8</v>
      </c>
      <c r="F274" s="43" t="s">
        <v>16</v>
      </c>
      <c r="G274" s="43"/>
      <c r="H274" s="47">
        <f t="shared" si="35"/>
        <v>20000</v>
      </c>
      <c r="I274" s="14">
        <f t="shared" si="36"/>
        <v>16000</v>
      </c>
      <c r="J274" s="15">
        <f t="shared" si="37"/>
        <v>872500</v>
      </c>
    </row>
    <row r="275" spans="1:10">
      <c r="A275" s="11" t="s">
        <v>317</v>
      </c>
      <c r="B275" s="39">
        <v>45773</v>
      </c>
      <c r="C275" s="43" t="s">
        <v>1563</v>
      </c>
      <c r="D275" s="54" t="s">
        <v>21</v>
      </c>
      <c r="E275" s="43">
        <v>1.64</v>
      </c>
      <c r="F275" s="43" t="s">
        <v>16</v>
      </c>
      <c r="G275" s="43"/>
      <c r="H275" s="47">
        <f t="shared" si="35"/>
        <v>20000</v>
      </c>
      <c r="I275" s="14">
        <f t="shared" si="36"/>
        <v>12799.999999999998</v>
      </c>
      <c r="J275" s="15">
        <f t="shared" si="37"/>
        <v>885300</v>
      </c>
    </row>
    <row r="276" spans="1:10">
      <c r="A276" s="11" t="s">
        <v>318</v>
      </c>
      <c r="B276" s="39">
        <v>45773</v>
      </c>
      <c r="C276" s="43" t="s">
        <v>1563</v>
      </c>
      <c r="D276" s="13" t="s">
        <v>18</v>
      </c>
      <c r="E276" s="43">
        <v>2.04</v>
      </c>
      <c r="F276" s="43" t="s">
        <v>16</v>
      </c>
      <c r="G276" s="43"/>
      <c r="H276" s="47">
        <f t="shared" si="35"/>
        <v>20000</v>
      </c>
      <c r="I276" s="14">
        <f t="shared" si="36"/>
        <v>20800</v>
      </c>
      <c r="J276" s="15">
        <f t="shared" si="37"/>
        <v>906100</v>
      </c>
    </row>
    <row r="277" spans="1:10">
      <c r="A277" s="11" t="s">
        <v>319</v>
      </c>
      <c r="B277" s="39">
        <v>45773</v>
      </c>
      <c r="C277" s="43" t="s">
        <v>1563</v>
      </c>
      <c r="D277" s="54" t="s">
        <v>88</v>
      </c>
      <c r="E277" s="43">
        <v>2.3199999999999998</v>
      </c>
      <c r="F277" s="43" t="s">
        <v>16</v>
      </c>
      <c r="G277" s="43"/>
      <c r="H277" s="47">
        <f t="shared" si="35"/>
        <v>20000</v>
      </c>
      <c r="I277" s="14">
        <f t="shared" si="36"/>
        <v>26399.999999999996</v>
      </c>
      <c r="J277" s="15">
        <f t="shared" si="37"/>
        <v>932500</v>
      </c>
    </row>
    <row r="278" spans="1:10">
      <c r="A278" s="11" t="s">
        <v>320</v>
      </c>
      <c r="B278" s="39">
        <v>45773</v>
      </c>
      <c r="C278" s="43" t="s">
        <v>1563</v>
      </c>
      <c r="D278" s="54" t="s">
        <v>80</v>
      </c>
      <c r="E278" s="43">
        <v>4.3</v>
      </c>
      <c r="F278" s="43" t="s">
        <v>19</v>
      </c>
      <c r="G278" s="43"/>
      <c r="H278" s="47">
        <f t="shared" si="35"/>
        <v>20000</v>
      </c>
      <c r="I278" s="14">
        <f t="shared" si="36"/>
        <v>-20000</v>
      </c>
      <c r="J278" s="15">
        <f t="shared" si="37"/>
        <v>912500</v>
      </c>
    </row>
    <row r="279" spans="1:10">
      <c r="A279" s="11" t="s">
        <v>321</v>
      </c>
      <c r="B279" s="39">
        <v>45773</v>
      </c>
      <c r="C279" s="43" t="s">
        <v>1564</v>
      </c>
      <c r="D279" s="13" t="s">
        <v>31</v>
      </c>
      <c r="E279" s="43">
        <v>1.62</v>
      </c>
      <c r="F279" s="43" t="s">
        <v>16</v>
      </c>
      <c r="G279" s="43"/>
      <c r="H279" s="47">
        <f t="shared" si="35"/>
        <v>20000</v>
      </c>
      <c r="I279" s="14">
        <f t="shared" si="36"/>
        <v>12400.000000000002</v>
      </c>
      <c r="J279" s="15">
        <f t="shared" si="37"/>
        <v>924900</v>
      </c>
    </row>
    <row r="280" spans="1:10">
      <c r="A280" s="11" t="s">
        <v>322</v>
      </c>
      <c r="B280" s="39">
        <v>45773</v>
      </c>
      <c r="C280" s="43" t="s">
        <v>1564</v>
      </c>
      <c r="D280" s="13" t="s">
        <v>15</v>
      </c>
      <c r="E280" s="43">
        <v>3.8</v>
      </c>
      <c r="F280" s="43" t="s">
        <v>16</v>
      </c>
      <c r="G280" s="43"/>
      <c r="H280" s="47">
        <f t="shared" si="35"/>
        <v>20000</v>
      </c>
      <c r="I280" s="14">
        <f t="shared" si="36"/>
        <v>56000</v>
      </c>
      <c r="J280" s="15">
        <f t="shared" si="37"/>
        <v>980900</v>
      </c>
    </row>
    <row r="281" spans="1:10">
      <c r="A281" s="11" t="s">
        <v>323</v>
      </c>
      <c r="B281" s="39">
        <v>45773</v>
      </c>
      <c r="C281" s="43" t="s">
        <v>1564</v>
      </c>
      <c r="D281" s="54" t="s">
        <v>84</v>
      </c>
      <c r="E281" s="43">
        <v>2.08</v>
      </c>
      <c r="F281" s="43" t="s">
        <v>16</v>
      </c>
      <c r="G281" s="57">
        <v>2</v>
      </c>
      <c r="H281" s="47">
        <f t="shared" si="35"/>
        <v>20000</v>
      </c>
      <c r="I281" s="14">
        <f t="shared" si="36"/>
        <v>20000</v>
      </c>
      <c r="J281" s="15">
        <f t="shared" si="37"/>
        <v>1000900</v>
      </c>
    </row>
    <row r="282" spans="1:10">
      <c r="A282" s="11" t="s">
        <v>324</v>
      </c>
      <c r="B282" s="39">
        <v>45773</v>
      </c>
      <c r="C282" s="43" t="s">
        <v>1564</v>
      </c>
      <c r="D282" s="54" t="s">
        <v>26</v>
      </c>
      <c r="E282" s="43">
        <v>2.8</v>
      </c>
      <c r="F282" s="43" t="s">
        <v>16</v>
      </c>
      <c r="G282" s="57">
        <v>2.4</v>
      </c>
      <c r="H282" s="47">
        <f t="shared" si="35"/>
        <v>20000</v>
      </c>
      <c r="I282" s="14">
        <f t="shared" si="36"/>
        <v>28000</v>
      </c>
      <c r="J282" s="15">
        <f t="shared" si="37"/>
        <v>1028900</v>
      </c>
    </row>
    <row r="283" spans="1:10">
      <c r="A283" s="11" t="s">
        <v>325</v>
      </c>
      <c r="B283" s="39">
        <v>45773</v>
      </c>
      <c r="C283" s="43" t="s">
        <v>1565</v>
      </c>
      <c r="D283" s="13" t="s">
        <v>15</v>
      </c>
      <c r="E283" s="43">
        <v>3.4</v>
      </c>
      <c r="F283" s="43" t="s">
        <v>16</v>
      </c>
      <c r="G283" s="57">
        <v>3</v>
      </c>
      <c r="H283" s="47">
        <f t="shared" si="35"/>
        <v>20000</v>
      </c>
      <c r="I283" s="14">
        <f t="shared" si="36"/>
        <v>40000</v>
      </c>
      <c r="J283" s="15">
        <f t="shared" si="37"/>
        <v>1068900</v>
      </c>
    </row>
    <row r="284" spans="1:10">
      <c r="A284" s="11" t="s">
        <v>326</v>
      </c>
      <c r="B284" s="39">
        <v>45773</v>
      </c>
      <c r="C284" s="43" t="s">
        <v>1565</v>
      </c>
      <c r="D284" s="13" t="s">
        <v>31</v>
      </c>
      <c r="E284" s="43">
        <v>1.51</v>
      </c>
      <c r="F284" s="43" t="s">
        <v>16</v>
      </c>
      <c r="G284" s="43"/>
      <c r="H284" s="47">
        <f t="shared" si="35"/>
        <v>20000</v>
      </c>
      <c r="I284" s="14">
        <f t="shared" si="36"/>
        <v>10200</v>
      </c>
      <c r="J284" s="15">
        <f t="shared" si="37"/>
        <v>1079100</v>
      </c>
    </row>
    <row r="285" spans="1:10">
      <c r="A285" s="11" t="s">
        <v>327</v>
      </c>
      <c r="B285" s="39">
        <v>45773</v>
      </c>
      <c r="C285" s="43" t="s">
        <v>1565</v>
      </c>
      <c r="D285" s="54" t="s">
        <v>84</v>
      </c>
      <c r="E285" s="43">
        <v>1.8</v>
      </c>
      <c r="F285" s="43" t="s">
        <v>16</v>
      </c>
      <c r="G285" s="43"/>
      <c r="H285" s="47">
        <f t="shared" si="35"/>
        <v>20000</v>
      </c>
      <c r="I285" s="14">
        <f t="shared" si="36"/>
        <v>16000</v>
      </c>
      <c r="J285" s="15">
        <f t="shared" si="37"/>
        <v>1095100</v>
      </c>
    </row>
    <row r="286" spans="1:10">
      <c r="A286" s="11" t="s">
        <v>328</v>
      </c>
      <c r="B286" s="39">
        <v>45773</v>
      </c>
      <c r="C286" s="43" t="s">
        <v>1565</v>
      </c>
      <c r="D286" s="54" t="s">
        <v>26</v>
      </c>
      <c r="E286" s="43">
        <v>2.42</v>
      </c>
      <c r="F286" s="43" t="s">
        <v>16</v>
      </c>
      <c r="G286" s="43"/>
      <c r="H286" s="47">
        <f t="shared" si="35"/>
        <v>20000</v>
      </c>
      <c r="I286" s="14">
        <f t="shared" si="36"/>
        <v>28400</v>
      </c>
      <c r="J286" s="15">
        <f t="shared" si="37"/>
        <v>1123500</v>
      </c>
    </row>
    <row r="287" spans="1:10">
      <c r="A287" s="11" t="s">
        <v>329</v>
      </c>
      <c r="B287" s="39">
        <v>45773</v>
      </c>
      <c r="C287" s="43" t="s">
        <v>1566</v>
      </c>
      <c r="D287" s="13" t="s">
        <v>15</v>
      </c>
      <c r="E287" s="43">
        <v>3.2</v>
      </c>
      <c r="F287" s="43" t="s">
        <v>19</v>
      </c>
      <c r="G287" s="43"/>
      <c r="H287" s="47">
        <f t="shared" si="35"/>
        <v>20000</v>
      </c>
      <c r="I287" s="14">
        <f t="shared" si="36"/>
        <v>-20000</v>
      </c>
      <c r="J287" s="15">
        <f t="shared" si="37"/>
        <v>1103500</v>
      </c>
    </row>
    <row r="288" spans="1:10">
      <c r="A288" s="11" t="s">
        <v>330</v>
      </c>
      <c r="B288" s="39">
        <v>45773</v>
      </c>
      <c r="C288" s="43" t="s">
        <v>1566</v>
      </c>
      <c r="D288" s="54" t="s">
        <v>84</v>
      </c>
      <c r="E288" s="43">
        <v>1.7</v>
      </c>
      <c r="F288" s="43" t="s">
        <v>19</v>
      </c>
      <c r="G288" s="43"/>
      <c r="H288" s="47">
        <f t="shared" si="35"/>
        <v>20000</v>
      </c>
      <c r="I288" s="14">
        <f t="shared" si="36"/>
        <v>-20000</v>
      </c>
      <c r="J288" s="15">
        <f t="shared" si="37"/>
        <v>1083500</v>
      </c>
    </row>
    <row r="289" spans="1:10">
      <c r="A289" s="11" t="s">
        <v>331</v>
      </c>
      <c r="B289" s="39">
        <v>45773</v>
      </c>
      <c r="C289" s="43" t="s">
        <v>1566</v>
      </c>
      <c r="D289" s="54" t="s">
        <v>26</v>
      </c>
      <c r="E289" s="43">
        <v>2.2400000000000002</v>
      </c>
      <c r="F289" s="43" t="s">
        <v>19</v>
      </c>
      <c r="G289" s="43"/>
      <c r="H289" s="47">
        <f t="shared" si="35"/>
        <v>20000</v>
      </c>
      <c r="I289" s="14">
        <f t="shared" si="36"/>
        <v>-20000</v>
      </c>
      <c r="J289" s="15">
        <f t="shared" si="37"/>
        <v>1063500</v>
      </c>
    </row>
    <row r="290" spans="1:10">
      <c r="A290" s="11" t="s">
        <v>332</v>
      </c>
      <c r="B290" s="39">
        <v>45773</v>
      </c>
      <c r="C290" s="43" t="s">
        <v>1567</v>
      </c>
      <c r="D290" s="13" t="s">
        <v>15</v>
      </c>
      <c r="E290" s="43">
        <v>3.25</v>
      </c>
      <c r="F290" s="43" t="s">
        <v>19</v>
      </c>
      <c r="G290" s="43"/>
      <c r="H290" s="47">
        <f t="shared" si="35"/>
        <v>20000</v>
      </c>
      <c r="I290" s="14">
        <f t="shared" si="36"/>
        <v>-20000</v>
      </c>
      <c r="J290" s="15">
        <f t="shared" si="37"/>
        <v>1043500</v>
      </c>
    </row>
    <row r="291" spans="1:10">
      <c r="A291" s="11" t="s">
        <v>333</v>
      </c>
      <c r="B291" s="39">
        <v>45773</v>
      </c>
      <c r="C291" s="43" t="s">
        <v>1567</v>
      </c>
      <c r="D291" s="54" t="s">
        <v>84</v>
      </c>
      <c r="E291" s="43">
        <v>1.74</v>
      </c>
      <c r="F291" s="43" t="s">
        <v>16</v>
      </c>
      <c r="G291" s="45">
        <v>1</v>
      </c>
      <c r="H291" s="47">
        <f t="shared" si="35"/>
        <v>20000</v>
      </c>
      <c r="I291" s="14">
        <f t="shared" si="36"/>
        <v>0</v>
      </c>
      <c r="J291" s="15">
        <f t="shared" si="37"/>
        <v>1043500</v>
      </c>
    </row>
    <row r="292" spans="1:10" ht="15" thickBot="1">
      <c r="A292" s="11" t="s">
        <v>334</v>
      </c>
      <c r="B292" s="42">
        <v>45773</v>
      </c>
      <c r="C292" s="44" t="s">
        <v>1567</v>
      </c>
      <c r="D292" s="55" t="s">
        <v>26</v>
      </c>
      <c r="E292" s="44">
        <v>2.31</v>
      </c>
      <c r="F292" s="44" t="s">
        <v>19</v>
      </c>
      <c r="G292" s="44"/>
      <c r="H292" s="47">
        <f t="shared" si="35"/>
        <v>20000</v>
      </c>
      <c r="I292" s="14">
        <f t="shared" si="36"/>
        <v>-20000</v>
      </c>
      <c r="J292" s="15">
        <f t="shared" si="37"/>
        <v>1023500</v>
      </c>
    </row>
    <row r="293" spans="1:10" ht="15" thickTop="1">
      <c r="A293" s="11" t="s">
        <v>335</v>
      </c>
      <c r="B293" s="39">
        <v>45774</v>
      </c>
      <c r="C293" s="43" t="s">
        <v>1568</v>
      </c>
      <c r="D293" s="13" t="s">
        <v>15</v>
      </c>
      <c r="E293" s="43">
        <v>2.67</v>
      </c>
      <c r="F293" s="43" t="s">
        <v>19</v>
      </c>
      <c r="G293" s="43"/>
      <c r="H293" s="47">
        <f t="shared" si="35"/>
        <v>20000</v>
      </c>
      <c r="I293" s="14">
        <f t="shared" si="36"/>
        <v>-20000</v>
      </c>
      <c r="J293" s="15">
        <f t="shared" si="37"/>
        <v>1003500</v>
      </c>
    </row>
    <row r="294" spans="1:10">
      <c r="A294" s="11" t="s">
        <v>336</v>
      </c>
      <c r="B294" s="39">
        <v>45774</v>
      </c>
      <c r="C294" s="43" t="s">
        <v>1568</v>
      </c>
      <c r="D294" s="54" t="s">
        <v>26</v>
      </c>
      <c r="E294" s="43">
        <v>1.85</v>
      </c>
      <c r="F294" s="43" t="s">
        <v>16</v>
      </c>
      <c r="G294" s="43"/>
      <c r="H294" s="47">
        <f t="shared" si="35"/>
        <v>20000</v>
      </c>
      <c r="I294" s="14">
        <f t="shared" si="36"/>
        <v>17000</v>
      </c>
      <c r="J294" s="15">
        <f t="shared" si="37"/>
        <v>1020500</v>
      </c>
    </row>
    <row r="295" spans="1:10">
      <c r="A295" s="11" t="s">
        <v>337</v>
      </c>
      <c r="B295" s="39">
        <v>45774</v>
      </c>
      <c r="C295" s="43" t="s">
        <v>1569</v>
      </c>
      <c r="D295" s="13" t="s">
        <v>15</v>
      </c>
      <c r="E295" s="43">
        <v>2.4300000000000002</v>
      </c>
      <c r="F295" s="43" t="s">
        <v>19</v>
      </c>
      <c r="G295" s="43"/>
      <c r="H295" s="47">
        <f t="shared" si="35"/>
        <v>20000</v>
      </c>
      <c r="I295" s="14">
        <f t="shared" si="36"/>
        <v>-20000</v>
      </c>
      <c r="J295" s="15">
        <f t="shared" si="37"/>
        <v>1000500</v>
      </c>
    </row>
    <row r="296" spans="1:10">
      <c r="A296" s="11" t="s">
        <v>338</v>
      </c>
      <c r="B296" s="39">
        <v>45774</v>
      </c>
      <c r="C296" s="43" t="s">
        <v>1569</v>
      </c>
      <c r="D296" s="54" t="s">
        <v>23</v>
      </c>
      <c r="E296" s="43">
        <v>2.1800000000000002</v>
      </c>
      <c r="F296" s="43" t="s">
        <v>16</v>
      </c>
      <c r="G296" s="43"/>
      <c r="H296" s="47">
        <f t="shared" si="35"/>
        <v>20000</v>
      </c>
      <c r="I296" s="14">
        <f t="shared" si="36"/>
        <v>23600.000000000004</v>
      </c>
      <c r="J296" s="15">
        <f t="shared" si="37"/>
        <v>1024100</v>
      </c>
    </row>
    <row r="297" spans="1:10">
      <c r="A297" s="11" t="s">
        <v>339</v>
      </c>
      <c r="B297" s="39">
        <v>45774</v>
      </c>
      <c r="C297" s="43" t="s">
        <v>1570</v>
      </c>
      <c r="D297" s="13" t="s">
        <v>15</v>
      </c>
      <c r="E297" s="43">
        <v>2.75</v>
      </c>
      <c r="F297" s="43" t="s">
        <v>16</v>
      </c>
      <c r="G297" s="57">
        <v>2.5</v>
      </c>
      <c r="H297" s="47">
        <f t="shared" si="35"/>
        <v>20000</v>
      </c>
      <c r="I297" s="14">
        <f t="shared" si="36"/>
        <v>30000</v>
      </c>
      <c r="J297" s="15">
        <f t="shared" si="37"/>
        <v>1054100</v>
      </c>
    </row>
    <row r="298" spans="1:10">
      <c r="A298" s="11" t="s">
        <v>340</v>
      </c>
      <c r="B298" s="39">
        <v>45774</v>
      </c>
      <c r="C298" s="43" t="s">
        <v>1570</v>
      </c>
      <c r="D298" s="54" t="s">
        <v>26</v>
      </c>
      <c r="E298" s="43">
        <v>1.9</v>
      </c>
      <c r="F298" s="43" t="s">
        <v>16</v>
      </c>
      <c r="G298" s="43"/>
      <c r="H298" s="47">
        <f t="shared" si="35"/>
        <v>20000</v>
      </c>
      <c r="I298" s="14">
        <f t="shared" si="36"/>
        <v>18000</v>
      </c>
      <c r="J298" s="15">
        <f t="shared" si="37"/>
        <v>1072100</v>
      </c>
    </row>
    <row r="299" spans="1:10">
      <c r="A299" s="11" t="s">
        <v>341</v>
      </c>
      <c r="B299" s="39">
        <v>45774</v>
      </c>
      <c r="C299" s="43" t="s">
        <v>1571</v>
      </c>
      <c r="D299" s="13" t="s">
        <v>15</v>
      </c>
      <c r="E299" s="43">
        <v>2.7</v>
      </c>
      <c r="F299" s="43" t="s">
        <v>19</v>
      </c>
      <c r="G299" s="43"/>
      <c r="H299" s="47">
        <f t="shared" si="35"/>
        <v>20000</v>
      </c>
      <c r="I299" s="14">
        <f t="shared" si="36"/>
        <v>-20000</v>
      </c>
      <c r="J299" s="15">
        <f t="shared" si="37"/>
        <v>1052100</v>
      </c>
    </row>
    <row r="300" spans="1:10">
      <c r="A300" s="11" t="s">
        <v>342</v>
      </c>
      <c r="B300" s="39">
        <v>45774</v>
      </c>
      <c r="C300" s="43" t="s">
        <v>1571</v>
      </c>
      <c r="D300" s="54" t="s">
        <v>26</v>
      </c>
      <c r="E300" s="43">
        <v>1.86</v>
      </c>
      <c r="F300" s="43" t="s">
        <v>19</v>
      </c>
      <c r="G300" s="43"/>
      <c r="H300" s="47">
        <f t="shared" si="35"/>
        <v>20000</v>
      </c>
      <c r="I300" s="14">
        <f t="shared" si="36"/>
        <v>-20000</v>
      </c>
      <c r="J300" s="15">
        <f t="shared" si="37"/>
        <v>1032100</v>
      </c>
    </row>
    <row r="301" spans="1:10">
      <c r="A301" s="11" t="s">
        <v>343</v>
      </c>
      <c r="B301" s="39">
        <v>45774</v>
      </c>
      <c r="C301" s="43" t="s">
        <v>1571</v>
      </c>
      <c r="D301" s="54" t="s">
        <v>58</v>
      </c>
      <c r="E301" s="43">
        <v>3.2</v>
      </c>
      <c r="F301" s="43" t="s">
        <v>19</v>
      </c>
      <c r="G301" s="43"/>
      <c r="H301" s="47">
        <f t="shared" si="35"/>
        <v>20000</v>
      </c>
      <c r="I301" s="14">
        <f t="shared" si="36"/>
        <v>-20000</v>
      </c>
      <c r="J301" s="15">
        <f t="shared" si="37"/>
        <v>1012100</v>
      </c>
    </row>
    <row r="302" spans="1:10">
      <c r="A302" s="11" t="s">
        <v>344</v>
      </c>
      <c r="B302" s="39">
        <v>45774</v>
      </c>
      <c r="C302" s="43" t="s">
        <v>1572</v>
      </c>
      <c r="D302" s="13" t="s">
        <v>15</v>
      </c>
      <c r="E302" s="43">
        <v>1.47</v>
      </c>
      <c r="F302" s="43" t="s">
        <v>19</v>
      </c>
      <c r="G302" s="43"/>
      <c r="H302" s="47">
        <f t="shared" si="35"/>
        <v>20000</v>
      </c>
      <c r="I302" s="14">
        <f t="shared" si="36"/>
        <v>-20000</v>
      </c>
      <c r="J302" s="15">
        <f t="shared" si="37"/>
        <v>992100</v>
      </c>
    </row>
    <row r="303" spans="1:10">
      <c r="A303" s="11" t="s">
        <v>345</v>
      </c>
      <c r="B303" s="39">
        <v>45774</v>
      </c>
      <c r="C303" s="43" t="s">
        <v>1572</v>
      </c>
      <c r="D303" s="13" t="s">
        <v>18</v>
      </c>
      <c r="E303" s="43">
        <v>3.4</v>
      </c>
      <c r="F303" s="43" t="s">
        <v>19</v>
      </c>
      <c r="G303" s="43"/>
      <c r="H303" s="47">
        <f t="shared" si="35"/>
        <v>20000</v>
      </c>
      <c r="I303" s="14">
        <f t="shared" si="36"/>
        <v>-20000</v>
      </c>
      <c r="J303" s="15">
        <f t="shared" si="37"/>
        <v>972100</v>
      </c>
    </row>
    <row r="304" spans="1:10" ht="15" thickBot="1">
      <c r="A304" s="11" t="s">
        <v>346</v>
      </c>
      <c r="B304" s="42">
        <v>45774</v>
      </c>
      <c r="C304" s="44" t="s">
        <v>1572</v>
      </c>
      <c r="D304" s="55" t="s">
        <v>58</v>
      </c>
      <c r="E304" s="44">
        <v>1.93</v>
      </c>
      <c r="F304" s="44" t="s">
        <v>19</v>
      </c>
      <c r="G304" s="44"/>
      <c r="H304" s="47">
        <f t="shared" si="35"/>
        <v>20000</v>
      </c>
      <c r="I304" s="14">
        <f t="shared" si="36"/>
        <v>-20000</v>
      </c>
      <c r="J304" s="15">
        <f t="shared" si="37"/>
        <v>952100</v>
      </c>
    </row>
    <row r="305" spans="1:10" ht="15" thickTop="1">
      <c r="A305" s="11" t="s">
        <v>347</v>
      </c>
      <c r="B305" s="39">
        <v>45775</v>
      </c>
      <c r="C305" s="43" t="s">
        <v>1573</v>
      </c>
      <c r="D305" s="54" t="s">
        <v>26</v>
      </c>
      <c r="E305" s="43">
        <v>1.76</v>
      </c>
      <c r="F305" s="43" t="s">
        <v>19</v>
      </c>
      <c r="G305" s="43"/>
      <c r="H305" s="47">
        <f t="shared" si="35"/>
        <v>20000</v>
      </c>
      <c r="I305" s="14">
        <f t="shared" si="36"/>
        <v>-20000</v>
      </c>
      <c r="J305" s="15">
        <f t="shared" si="37"/>
        <v>932100</v>
      </c>
    </row>
    <row r="306" spans="1:10">
      <c r="A306" s="11" t="s">
        <v>348</v>
      </c>
      <c r="B306" s="39">
        <v>45775</v>
      </c>
      <c r="C306" s="43" t="s">
        <v>1573</v>
      </c>
      <c r="D306" s="54" t="s">
        <v>58</v>
      </c>
      <c r="E306" s="43">
        <v>2.85</v>
      </c>
      <c r="F306" s="43" t="s">
        <v>19</v>
      </c>
      <c r="G306" s="43"/>
      <c r="H306" s="47">
        <f t="shared" si="35"/>
        <v>20000</v>
      </c>
      <c r="I306" s="14">
        <f t="shared" si="36"/>
        <v>-20000</v>
      </c>
      <c r="J306" s="15">
        <f t="shared" si="37"/>
        <v>912100</v>
      </c>
    </row>
    <row r="307" spans="1:10">
      <c r="A307" s="11" t="s">
        <v>349</v>
      </c>
      <c r="B307" s="39">
        <v>45775</v>
      </c>
      <c r="C307" s="43" t="s">
        <v>1573</v>
      </c>
      <c r="D307" s="43" t="s">
        <v>1432</v>
      </c>
      <c r="E307" s="43">
        <v>1.61</v>
      </c>
      <c r="F307" s="43" t="s">
        <v>19</v>
      </c>
      <c r="G307" s="43"/>
      <c r="H307" s="47">
        <f t="shared" si="35"/>
        <v>20000</v>
      </c>
      <c r="I307" s="14">
        <f t="shared" si="36"/>
        <v>-20000</v>
      </c>
      <c r="J307" s="15">
        <f t="shared" si="37"/>
        <v>892100</v>
      </c>
    </row>
    <row r="308" spans="1:10">
      <c r="A308" s="11" t="s">
        <v>350</v>
      </c>
      <c r="B308" s="39">
        <v>45775</v>
      </c>
      <c r="C308" s="43" t="s">
        <v>1574</v>
      </c>
      <c r="D308" s="13" t="s">
        <v>15</v>
      </c>
      <c r="E308" s="43">
        <v>2.5</v>
      </c>
      <c r="F308" s="43" t="s">
        <v>19</v>
      </c>
      <c r="G308" s="43"/>
      <c r="H308" s="47">
        <f t="shared" si="35"/>
        <v>20000</v>
      </c>
      <c r="I308" s="14">
        <f t="shared" si="36"/>
        <v>-20000</v>
      </c>
      <c r="J308" s="15">
        <f t="shared" si="37"/>
        <v>872100</v>
      </c>
    </row>
    <row r="309" spans="1:10">
      <c r="A309" s="11" t="s">
        <v>351</v>
      </c>
      <c r="B309" s="39">
        <v>45775</v>
      </c>
      <c r="C309" s="43" t="s">
        <v>1574</v>
      </c>
      <c r="D309" s="54" t="s">
        <v>58</v>
      </c>
      <c r="E309" s="43">
        <v>2.8</v>
      </c>
      <c r="F309" s="43" t="s">
        <v>19</v>
      </c>
      <c r="G309" s="43"/>
      <c r="H309" s="47">
        <f t="shared" si="35"/>
        <v>20000</v>
      </c>
      <c r="I309" s="14">
        <f t="shared" si="36"/>
        <v>-20000</v>
      </c>
      <c r="J309" s="15">
        <f t="shared" si="37"/>
        <v>852100</v>
      </c>
    </row>
    <row r="310" spans="1:10">
      <c r="A310" s="11" t="s">
        <v>352</v>
      </c>
      <c r="B310" s="39">
        <v>45775</v>
      </c>
      <c r="C310" s="43" t="s">
        <v>1574</v>
      </c>
      <c r="D310" s="54" t="s">
        <v>26</v>
      </c>
      <c r="E310" s="43">
        <v>1.73</v>
      </c>
      <c r="F310" s="43" t="s">
        <v>16</v>
      </c>
      <c r="G310" s="57">
        <v>1.6</v>
      </c>
      <c r="H310" s="47">
        <f t="shared" si="35"/>
        <v>20000</v>
      </c>
      <c r="I310" s="14">
        <f t="shared" si="36"/>
        <v>12000.000000000002</v>
      </c>
      <c r="J310" s="15">
        <f t="shared" si="37"/>
        <v>864100</v>
      </c>
    </row>
    <row r="311" spans="1:10">
      <c r="A311" s="11" t="s">
        <v>353</v>
      </c>
      <c r="B311" s="39">
        <v>45775</v>
      </c>
      <c r="C311" s="43" t="s">
        <v>1575</v>
      </c>
      <c r="D311" s="54" t="s">
        <v>26</v>
      </c>
      <c r="E311" s="43">
        <v>1.68</v>
      </c>
      <c r="F311" s="43" t="s">
        <v>16</v>
      </c>
      <c r="G311" s="57">
        <v>1.6</v>
      </c>
      <c r="H311" s="47">
        <f t="shared" si="35"/>
        <v>20000</v>
      </c>
      <c r="I311" s="14">
        <f t="shared" si="36"/>
        <v>12000.000000000002</v>
      </c>
      <c r="J311" s="15">
        <f t="shared" si="37"/>
        <v>876100</v>
      </c>
    </row>
    <row r="312" spans="1:10">
      <c r="A312" s="11" t="s">
        <v>354</v>
      </c>
      <c r="B312" s="39">
        <v>45775</v>
      </c>
      <c r="C312" s="43" t="s">
        <v>1575</v>
      </c>
      <c r="D312" s="54" t="s">
        <v>58</v>
      </c>
      <c r="E312" s="43">
        <v>2.75</v>
      </c>
      <c r="F312" s="43" t="s">
        <v>16</v>
      </c>
      <c r="G312" s="57">
        <v>2.2000000000000002</v>
      </c>
      <c r="H312" s="47">
        <f t="shared" si="35"/>
        <v>20000</v>
      </c>
      <c r="I312" s="14">
        <f t="shared" si="36"/>
        <v>24000.000000000004</v>
      </c>
      <c r="J312" s="15">
        <f t="shared" si="37"/>
        <v>900100</v>
      </c>
    </row>
    <row r="313" spans="1:10">
      <c r="A313" s="11" t="s">
        <v>355</v>
      </c>
      <c r="B313" s="39">
        <v>45775</v>
      </c>
      <c r="C313" s="43" t="s">
        <v>1576</v>
      </c>
      <c r="D313" s="54" t="s">
        <v>23</v>
      </c>
      <c r="E313" s="43">
        <v>1.84</v>
      </c>
      <c r="F313" s="43" t="s">
        <v>16</v>
      </c>
      <c r="G313" s="57">
        <v>1.7</v>
      </c>
      <c r="H313" s="47">
        <f t="shared" si="35"/>
        <v>20000</v>
      </c>
      <c r="I313" s="14">
        <f t="shared" si="36"/>
        <v>14000</v>
      </c>
      <c r="J313" s="15">
        <f t="shared" si="37"/>
        <v>914100</v>
      </c>
    </row>
    <row r="314" spans="1:10">
      <c r="A314" s="11" t="s">
        <v>356</v>
      </c>
      <c r="B314" s="39">
        <v>45775</v>
      </c>
      <c r="C314" s="43" t="s">
        <v>1576</v>
      </c>
      <c r="D314" s="54" t="s">
        <v>115</v>
      </c>
      <c r="E314" s="43">
        <v>3.45</v>
      </c>
      <c r="F314" s="43" t="s">
        <v>16</v>
      </c>
      <c r="G314" s="57">
        <v>2.4</v>
      </c>
      <c r="H314" s="47">
        <f t="shared" si="35"/>
        <v>20000</v>
      </c>
      <c r="I314" s="14">
        <f t="shared" si="36"/>
        <v>28000</v>
      </c>
      <c r="J314" s="15">
        <f t="shared" si="37"/>
        <v>942100</v>
      </c>
    </row>
    <row r="315" spans="1:10">
      <c r="A315" s="11" t="s">
        <v>357</v>
      </c>
      <c r="B315" s="39">
        <v>45775</v>
      </c>
      <c r="C315" s="43" t="s">
        <v>1577</v>
      </c>
      <c r="D315" s="54" t="s">
        <v>58</v>
      </c>
      <c r="E315" s="43">
        <v>2.04</v>
      </c>
      <c r="F315" s="43" t="s">
        <v>19</v>
      </c>
      <c r="G315" s="43"/>
      <c r="H315" s="47">
        <f t="shared" si="35"/>
        <v>20000</v>
      </c>
      <c r="I315" s="14">
        <f t="shared" si="36"/>
        <v>-20000</v>
      </c>
      <c r="J315" s="15">
        <f t="shared" si="37"/>
        <v>922100</v>
      </c>
    </row>
    <row r="316" spans="1:10">
      <c r="A316" s="11" t="s">
        <v>358</v>
      </c>
      <c r="B316" s="39">
        <v>45775</v>
      </c>
      <c r="C316" s="43" t="s">
        <v>1577</v>
      </c>
      <c r="D316" s="54" t="s">
        <v>88</v>
      </c>
      <c r="E316" s="43">
        <v>3.3</v>
      </c>
      <c r="F316" s="43" t="s">
        <v>19</v>
      </c>
      <c r="G316" s="43"/>
      <c r="H316" s="47">
        <f t="shared" si="35"/>
        <v>20000</v>
      </c>
      <c r="I316" s="14">
        <f t="shared" si="36"/>
        <v>-20000</v>
      </c>
      <c r="J316" s="15">
        <f t="shared" si="37"/>
        <v>902100</v>
      </c>
    </row>
    <row r="317" spans="1:10">
      <c r="A317" s="11" t="s">
        <v>359</v>
      </c>
      <c r="B317" s="39">
        <v>45775</v>
      </c>
      <c r="C317" s="43" t="s">
        <v>1578</v>
      </c>
      <c r="D317" s="13" t="s">
        <v>15</v>
      </c>
      <c r="E317" s="43">
        <v>2.4500000000000002</v>
      </c>
      <c r="F317" s="43" t="s">
        <v>16</v>
      </c>
      <c r="G317" s="57">
        <v>1.9</v>
      </c>
      <c r="H317" s="47">
        <f t="shared" si="35"/>
        <v>20000</v>
      </c>
      <c r="I317" s="14">
        <f t="shared" si="36"/>
        <v>18000</v>
      </c>
      <c r="J317" s="15">
        <f t="shared" si="37"/>
        <v>920100</v>
      </c>
    </row>
    <row r="318" spans="1:10">
      <c r="A318" s="11" t="s">
        <v>360</v>
      </c>
      <c r="B318" s="39">
        <v>45775</v>
      </c>
      <c r="C318" s="43" t="s">
        <v>1578</v>
      </c>
      <c r="D318" s="54" t="s">
        <v>26</v>
      </c>
      <c r="E318" s="43">
        <v>1.65</v>
      </c>
      <c r="F318" s="43" t="s">
        <v>16</v>
      </c>
      <c r="G318" s="43"/>
      <c r="H318" s="47">
        <f t="shared" si="35"/>
        <v>20000</v>
      </c>
      <c r="I318" s="14">
        <f t="shared" si="36"/>
        <v>12999.999999999998</v>
      </c>
      <c r="J318" s="15">
        <f t="shared" si="37"/>
        <v>933100</v>
      </c>
    </row>
    <row r="319" spans="1:10">
      <c r="A319" s="11" t="s">
        <v>361</v>
      </c>
      <c r="B319" s="39">
        <v>45775</v>
      </c>
      <c r="C319" s="43" t="s">
        <v>1578</v>
      </c>
      <c r="D319" s="54" t="s">
        <v>58</v>
      </c>
      <c r="E319" s="43">
        <v>2.62</v>
      </c>
      <c r="F319" s="43" t="s">
        <v>16</v>
      </c>
      <c r="G319" s="43"/>
      <c r="H319" s="47">
        <f t="shared" si="35"/>
        <v>20000</v>
      </c>
      <c r="I319" s="14">
        <f t="shared" si="36"/>
        <v>32400.000000000004</v>
      </c>
      <c r="J319" s="15">
        <f t="shared" si="37"/>
        <v>965500</v>
      </c>
    </row>
    <row r="320" spans="1:10">
      <c r="A320" s="11" t="s">
        <v>362</v>
      </c>
      <c r="B320" s="39">
        <v>45775</v>
      </c>
      <c r="C320" s="43" t="s">
        <v>1579</v>
      </c>
      <c r="D320" s="13" t="s">
        <v>15</v>
      </c>
      <c r="E320" s="43">
        <v>3.15</v>
      </c>
      <c r="F320" s="43" t="s">
        <v>19</v>
      </c>
      <c r="G320" s="43"/>
      <c r="H320" s="47">
        <f t="shared" si="35"/>
        <v>20000</v>
      </c>
      <c r="I320" s="14">
        <f t="shared" si="36"/>
        <v>-20000</v>
      </c>
      <c r="J320" s="15">
        <f t="shared" si="37"/>
        <v>945500</v>
      </c>
    </row>
    <row r="321" spans="1:10">
      <c r="A321" s="11" t="s">
        <v>363</v>
      </c>
      <c r="B321" s="39">
        <v>45775</v>
      </c>
      <c r="C321" s="43" t="s">
        <v>1579</v>
      </c>
      <c r="D321" s="54" t="s">
        <v>26</v>
      </c>
      <c r="E321" s="43">
        <v>2.2599999999999998</v>
      </c>
      <c r="F321" s="43" t="s">
        <v>19</v>
      </c>
      <c r="G321" s="43"/>
      <c r="H321" s="47">
        <f t="shared" si="35"/>
        <v>20000</v>
      </c>
      <c r="I321" s="14">
        <f t="shared" si="36"/>
        <v>-20000</v>
      </c>
      <c r="J321" s="15">
        <f t="shared" si="37"/>
        <v>925500</v>
      </c>
    </row>
    <row r="322" spans="1:10">
      <c r="A322" s="11" t="s">
        <v>364</v>
      </c>
      <c r="B322" s="39">
        <v>45775</v>
      </c>
      <c r="C322" s="43" t="s">
        <v>1580</v>
      </c>
      <c r="D322" s="13" t="s">
        <v>15</v>
      </c>
      <c r="E322" s="43">
        <v>3.35</v>
      </c>
      <c r="F322" s="43" t="s">
        <v>16</v>
      </c>
      <c r="G322" s="57">
        <v>2.2000000000000002</v>
      </c>
      <c r="H322" s="47">
        <f t="shared" si="35"/>
        <v>20000</v>
      </c>
      <c r="I322" s="14">
        <f t="shared" si="36"/>
        <v>24000.000000000004</v>
      </c>
      <c r="J322" s="15">
        <f t="shared" si="37"/>
        <v>949500</v>
      </c>
    </row>
    <row r="323" spans="1:10">
      <c r="A323" s="11" t="s">
        <v>365</v>
      </c>
      <c r="B323" s="39">
        <v>45775</v>
      </c>
      <c r="C323" s="43" t="s">
        <v>1580</v>
      </c>
      <c r="D323" s="54" t="s">
        <v>26</v>
      </c>
      <c r="E323" s="43">
        <v>2.46</v>
      </c>
      <c r="F323" s="43" t="s">
        <v>19</v>
      </c>
      <c r="G323" s="43"/>
      <c r="H323" s="47">
        <f t="shared" si="35"/>
        <v>20000</v>
      </c>
      <c r="I323" s="14">
        <f t="shared" si="36"/>
        <v>-20000</v>
      </c>
      <c r="J323" s="15">
        <f t="shared" si="37"/>
        <v>929500</v>
      </c>
    </row>
    <row r="324" spans="1:10">
      <c r="A324" s="11" t="s">
        <v>366</v>
      </c>
      <c r="B324" s="39">
        <v>45775</v>
      </c>
      <c r="C324" s="43" t="s">
        <v>1581</v>
      </c>
      <c r="D324" s="13" t="s">
        <v>15</v>
      </c>
      <c r="E324" s="43">
        <v>2.5099999999999998</v>
      </c>
      <c r="F324" s="43" t="s">
        <v>16</v>
      </c>
      <c r="G324" s="57">
        <v>2.1</v>
      </c>
      <c r="H324" s="47">
        <f t="shared" si="35"/>
        <v>20000</v>
      </c>
      <c r="I324" s="14">
        <f t="shared" si="36"/>
        <v>22000</v>
      </c>
      <c r="J324" s="15">
        <f t="shared" si="37"/>
        <v>951500</v>
      </c>
    </row>
    <row r="325" spans="1:10">
      <c r="A325" s="11" t="s">
        <v>367</v>
      </c>
      <c r="B325" s="39">
        <v>45775</v>
      </c>
      <c r="C325" s="43" t="s">
        <v>1581</v>
      </c>
      <c r="D325" s="54" t="s">
        <v>26</v>
      </c>
      <c r="E325" s="43">
        <v>1.76</v>
      </c>
      <c r="F325" s="43" t="s">
        <v>16</v>
      </c>
      <c r="G325" s="43"/>
      <c r="H325" s="47">
        <f t="shared" ref="H325:H350" si="38">$C$3</f>
        <v>20000</v>
      </c>
      <c r="I325" s="14">
        <f t="shared" ref="I325:I350" si="39">IF(G325&lt;&gt;"",IF(F325="nyertes",(G325-1)*H325,H325*(-1)),IF(F325="nyertes",(E325-1)*H325,H325*(-1)))</f>
        <v>15200</v>
      </c>
      <c r="J325" s="15">
        <f t="shared" si="37"/>
        <v>966700</v>
      </c>
    </row>
    <row r="326" spans="1:10">
      <c r="A326" s="11" t="s">
        <v>368</v>
      </c>
      <c r="B326" s="39">
        <v>45775</v>
      </c>
      <c r="C326" s="43" t="s">
        <v>1581</v>
      </c>
      <c r="D326" s="54" t="s">
        <v>23</v>
      </c>
      <c r="E326" s="43">
        <v>2.2999999999999998</v>
      </c>
      <c r="F326" s="43" t="s">
        <v>16</v>
      </c>
      <c r="G326" s="43"/>
      <c r="H326" s="47">
        <f t="shared" si="38"/>
        <v>20000</v>
      </c>
      <c r="I326" s="14">
        <f t="shared" si="39"/>
        <v>25999.999999999996</v>
      </c>
      <c r="J326" s="15">
        <f t="shared" ref="J326:J350" si="40">J325+I326</f>
        <v>992700</v>
      </c>
    </row>
    <row r="327" spans="1:10">
      <c r="A327" s="11" t="s">
        <v>369</v>
      </c>
      <c r="B327" s="39">
        <v>45775</v>
      </c>
      <c r="C327" s="43" t="s">
        <v>1573</v>
      </c>
      <c r="D327" s="13" t="s">
        <v>15</v>
      </c>
      <c r="E327" s="43">
        <v>2.57</v>
      </c>
      <c r="F327" s="43" t="s">
        <v>19</v>
      </c>
      <c r="G327" s="43"/>
      <c r="H327" s="47">
        <f t="shared" si="38"/>
        <v>20000</v>
      </c>
      <c r="I327" s="14">
        <f t="shared" si="39"/>
        <v>-20000</v>
      </c>
      <c r="J327" s="15">
        <f t="shared" si="40"/>
        <v>972700</v>
      </c>
    </row>
    <row r="328" spans="1:10">
      <c r="A328" s="11" t="s">
        <v>370</v>
      </c>
      <c r="B328" s="39">
        <v>45775</v>
      </c>
      <c r="C328" s="43" t="s">
        <v>1573</v>
      </c>
      <c r="D328" s="54" t="s">
        <v>26</v>
      </c>
      <c r="E328" s="43">
        <v>1.73</v>
      </c>
      <c r="F328" s="43" t="s">
        <v>19</v>
      </c>
      <c r="G328" s="43"/>
      <c r="H328" s="47">
        <f t="shared" si="38"/>
        <v>20000</v>
      </c>
      <c r="I328" s="14">
        <f t="shared" si="39"/>
        <v>-20000</v>
      </c>
      <c r="J328" s="15">
        <f t="shared" si="40"/>
        <v>952700</v>
      </c>
    </row>
    <row r="329" spans="1:10">
      <c r="A329" s="11" t="s">
        <v>371</v>
      </c>
      <c r="B329" s="39">
        <v>45775</v>
      </c>
      <c r="C329" s="43" t="s">
        <v>1573</v>
      </c>
      <c r="D329" s="54" t="s">
        <v>1433</v>
      </c>
      <c r="E329" s="43">
        <v>3.45</v>
      </c>
      <c r="F329" s="43" t="s">
        <v>19</v>
      </c>
      <c r="G329" s="43"/>
      <c r="H329" s="47">
        <f t="shared" si="38"/>
        <v>20000</v>
      </c>
      <c r="I329" s="14">
        <f t="shared" si="39"/>
        <v>-20000</v>
      </c>
      <c r="J329" s="15">
        <f t="shared" si="40"/>
        <v>932700</v>
      </c>
    </row>
    <row r="330" spans="1:10">
      <c r="A330" s="11" t="s">
        <v>372</v>
      </c>
      <c r="B330" s="39">
        <v>45775</v>
      </c>
      <c r="C330" s="43" t="s">
        <v>1582</v>
      </c>
      <c r="D330" s="13" t="s">
        <v>15</v>
      </c>
      <c r="E330" s="43">
        <v>3.35</v>
      </c>
      <c r="F330" s="43" t="s">
        <v>16</v>
      </c>
      <c r="G330" s="43"/>
      <c r="H330" s="47">
        <f t="shared" si="38"/>
        <v>20000</v>
      </c>
      <c r="I330" s="14">
        <f t="shared" si="39"/>
        <v>47000</v>
      </c>
      <c r="J330" s="15">
        <f t="shared" si="40"/>
        <v>979700</v>
      </c>
    </row>
    <row r="331" spans="1:10" ht="15" thickBot="1">
      <c r="A331" s="11" t="s">
        <v>373</v>
      </c>
      <c r="B331" s="42">
        <v>45775</v>
      </c>
      <c r="C331" s="44" t="s">
        <v>1582</v>
      </c>
      <c r="D331" s="55" t="s">
        <v>84</v>
      </c>
      <c r="E331" s="44">
        <v>1.8</v>
      </c>
      <c r="F331" s="44" t="s">
        <v>16</v>
      </c>
      <c r="G331" s="44"/>
      <c r="H331" s="47">
        <f t="shared" si="38"/>
        <v>20000</v>
      </c>
      <c r="I331" s="14">
        <f t="shared" si="39"/>
        <v>16000</v>
      </c>
      <c r="J331" s="15">
        <f t="shared" si="40"/>
        <v>995700</v>
      </c>
    </row>
    <row r="332" spans="1:10" ht="15" thickTop="1">
      <c r="A332" s="11" t="s">
        <v>374</v>
      </c>
      <c r="B332" s="39">
        <v>45776</v>
      </c>
      <c r="C332" s="43" t="s">
        <v>1583</v>
      </c>
      <c r="D332" s="13" t="s">
        <v>15</v>
      </c>
      <c r="E332" s="43">
        <v>2.2599999999999998</v>
      </c>
      <c r="F332" s="43" t="s">
        <v>16</v>
      </c>
      <c r="G332" s="43"/>
      <c r="H332" s="47">
        <f t="shared" si="38"/>
        <v>20000</v>
      </c>
      <c r="I332" s="14">
        <f t="shared" si="39"/>
        <v>25199.999999999996</v>
      </c>
      <c r="J332" s="15">
        <f t="shared" si="40"/>
        <v>1020900</v>
      </c>
    </row>
    <row r="333" spans="1:10">
      <c r="A333" s="11" t="s">
        <v>375</v>
      </c>
      <c r="B333" s="39">
        <v>45776</v>
      </c>
      <c r="C333" s="43" t="s">
        <v>1583</v>
      </c>
      <c r="D333" s="54" t="s">
        <v>23</v>
      </c>
      <c r="E333" s="43">
        <v>1.86</v>
      </c>
      <c r="F333" s="43" t="s">
        <v>16</v>
      </c>
      <c r="G333" s="43"/>
      <c r="H333" s="47">
        <f t="shared" si="38"/>
        <v>20000</v>
      </c>
      <c r="I333" s="14">
        <f t="shared" si="39"/>
        <v>17200.000000000004</v>
      </c>
      <c r="J333" s="15">
        <f t="shared" si="40"/>
        <v>1038100</v>
      </c>
    </row>
    <row r="334" spans="1:10">
      <c r="A334" s="11" t="s">
        <v>376</v>
      </c>
      <c r="B334" s="39">
        <v>45776</v>
      </c>
      <c r="C334" s="43" t="s">
        <v>1584</v>
      </c>
      <c r="D334" s="13" t="s">
        <v>15</v>
      </c>
      <c r="E334" s="43">
        <v>2.14</v>
      </c>
      <c r="F334" s="43" t="s">
        <v>16</v>
      </c>
      <c r="G334" s="43"/>
      <c r="H334" s="47">
        <f t="shared" si="38"/>
        <v>20000</v>
      </c>
      <c r="I334" s="14">
        <f t="shared" si="39"/>
        <v>22800.000000000004</v>
      </c>
      <c r="J334" s="15">
        <f t="shared" si="40"/>
        <v>1060900</v>
      </c>
    </row>
    <row r="335" spans="1:10">
      <c r="A335" s="11" t="s">
        <v>377</v>
      </c>
      <c r="B335" s="39">
        <v>45776</v>
      </c>
      <c r="C335" s="43" t="s">
        <v>1584</v>
      </c>
      <c r="D335" s="54" t="s">
        <v>58</v>
      </c>
      <c r="E335" s="43">
        <v>2.15</v>
      </c>
      <c r="F335" s="43" t="s">
        <v>16</v>
      </c>
      <c r="G335" s="43"/>
      <c r="H335" s="47">
        <f t="shared" si="38"/>
        <v>20000</v>
      </c>
      <c r="I335" s="14">
        <f t="shared" si="39"/>
        <v>23000</v>
      </c>
      <c r="J335" s="15">
        <f t="shared" si="40"/>
        <v>1083900</v>
      </c>
    </row>
    <row r="336" spans="1:10">
      <c r="A336" s="11" t="s">
        <v>378</v>
      </c>
      <c r="B336" s="39">
        <v>45776</v>
      </c>
      <c r="C336" s="43" t="s">
        <v>1584</v>
      </c>
      <c r="D336" s="54" t="s">
        <v>88</v>
      </c>
      <c r="E336" s="43">
        <v>3.65</v>
      </c>
      <c r="F336" s="43" t="s">
        <v>16</v>
      </c>
      <c r="G336" s="57">
        <v>2.9</v>
      </c>
      <c r="H336" s="47">
        <f t="shared" si="38"/>
        <v>20000</v>
      </c>
      <c r="I336" s="14">
        <f t="shared" si="39"/>
        <v>38000</v>
      </c>
      <c r="J336" s="15">
        <f t="shared" si="40"/>
        <v>1121900</v>
      </c>
    </row>
    <row r="337" spans="1:10">
      <c r="A337" s="11" t="s">
        <v>379</v>
      </c>
      <c r="B337" s="39">
        <v>45776</v>
      </c>
      <c r="C337" s="43" t="s">
        <v>1585</v>
      </c>
      <c r="D337" s="54" t="s">
        <v>26</v>
      </c>
      <c r="E337" s="43">
        <v>1.87</v>
      </c>
      <c r="F337" s="43" t="s">
        <v>19</v>
      </c>
      <c r="G337" s="43"/>
      <c r="H337" s="47">
        <f t="shared" si="38"/>
        <v>20000</v>
      </c>
      <c r="I337" s="14">
        <f t="shared" si="39"/>
        <v>-20000</v>
      </c>
      <c r="J337" s="15">
        <f t="shared" si="40"/>
        <v>1101900</v>
      </c>
    </row>
    <row r="338" spans="1:10">
      <c r="A338" s="11" t="s">
        <v>380</v>
      </c>
      <c r="B338" s="39">
        <v>45776</v>
      </c>
      <c r="C338" s="43" t="s">
        <v>1586</v>
      </c>
      <c r="D338" s="13" t="s">
        <v>15</v>
      </c>
      <c r="E338" s="43">
        <v>2.48</v>
      </c>
      <c r="F338" s="43" t="s">
        <v>19</v>
      </c>
      <c r="G338" s="43"/>
      <c r="H338" s="47">
        <f t="shared" si="38"/>
        <v>20000</v>
      </c>
      <c r="I338" s="14">
        <f t="shared" si="39"/>
        <v>-20000</v>
      </c>
      <c r="J338" s="15">
        <f t="shared" si="40"/>
        <v>1081900</v>
      </c>
    </row>
    <row r="339" spans="1:10">
      <c r="A339" s="11" t="s">
        <v>381</v>
      </c>
      <c r="B339" s="39">
        <v>45776</v>
      </c>
      <c r="C339" s="43" t="s">
        <v>1586</v>
      </c>
      <c r="D339" s="54" t="s">
        <v>26</v>
      </c>
      <c r="E339" s="43">
        <v>1.7</v>
      </c>
      <c r="F339" s="43" t="s">
        <v>16</v>
      </c>
      <c r="G339" s="43"/>
      <c r="H339" s="47">
        <f t="shared" si="38"/>
        <v>20000</v>
      </c>
      <c r="I339" s="14">
        <f t="shared" si="39"/>
        <v>14000</v>
      </c>
      <c r="J339" s="15">
        <f t="shared" si="40"/>
        <v>1095900</v>
      </c>
    </row>
    <row r="340" spans="1:10">
      <c r="A340" s="11" t="s">
        <v>382</v>
      </c>
      <c r="B340" s="39">
        <v>45776</v>
      </c>
      <c r="C340" s="43" t="s">
        <v>1587</v>
      </c>
      <c r="D340" s="13" t="s">
        <v>15</v>
      </c>
      <c r="E340" s="43">
        <v>2.17</v>
      </c>
      <c r="F340" s="43" t="s">
        <v>19</v>
      </c>
      <c r="G340" s="43"/>
      <c r="H340" s="47">
        <f t="shared" si="38"/>
        <v>20000</v>
      </c>
      <c r="I340" s="14">
        <f t="shared" si="39"/>
        <v>-20000</v>
      </c>
      <c r="J340" s="15">
        <f t="shared" si="40"/>
        <v>1075900</v>
      </c>
    </row>
    <row r="341" spans="1:10">
      <c r="A341" s="11" t="s">
        <v>383</v>
      </c>
      <c r="B341" s="39">
        <v>45776</v>
      </c>
      <c r="C341" s="43" t="s">
        <v>1587</v>
      </c>
      <c r="D341" s="54" t="s">
        <v>23</v>
      </c>
      <c r="E341" s="43">
        <v>1.77</v>
      </c>
      <c r="F341" s="43" t="s">
        <v>19</v>
      </c>
      <c r="G341" s="43"/>
      <c r="H341" s="47">
        <f t="shared" si="38"/>
        <v>20000</v>
      </c>
      <c r="I341" s="14">
        <f t="shared" si="39"/>
        <v>-20000</v>
      </c>
      <c r="J341" s="15">
        <f t="shared" si="40"/>
        <v>1055900</v>
      </c>
    </row>
    <row r="342" spans="1:10">
      <c r="A342" s="11" t="s">
        <v>384</v>
      </c>
      <c r="B342" s="39">
        <v>45776</v>
      </c>
      <c r="C342" s="43" t="s">
        <v>1588</v>
      </c>
      <c r="D342" s="13" t="s">
        <v>15</v>
      </c>
      <c r="E342" s="43">
        <v>2.8</v>
      </c>
      <c r="F342" s="43" t="s">
        <v>19</v>
      </c>
      <c r="G342" s="43"/>
      <c r="H342" s="47">
        <f t="shared" si="38"/>
        <v>20000</v>
      </c>
      <c r="I342" s="14">
        <f t="shared" si="39"/>
        <v>-20000</v>
      </c>
      <c r="J342" s="15">
        <f t="shared" si="40"/>
        <v>1035900</v>
      </c>
    </row>
    <row r="343" spans="1:10">
      <c r="A343" s="11" t="s">
        <v>385</v>
      </c>
      <c r="B343" s="39">
        <v>45776</v>
      </c>
      <c r="C343" s="43" t="s">
        <v>1588</v>
      </c>
      <c r="D343" s="54" t="s">
        <v>26</v>
      </c>
      <c r="E343" s="43">
        <v>1.96</v>
      </c>
      <c r="F343" s="43" t="s">
        <v>19</v>
      </c>
      <c r="G343" s="43"/>
      <c r="H343" s="47">
        <f t="shared" si="38"/>
        <v>20000</v>
      </c>
      <c r="I343" s="14">
        <f t="shared" si="39"/>
        <v>-20000</v>
      </c>
      <c r="J343" s="15">
        <f t="shared" si="40"/>
        <v>1015900</v>
      </c>
    </row>
    <row r="344" spans="1:10" ht="15" thickBot="1">
      <c r="A344" s="11" t="s">
        <v>386</v>
      </c>
      <c r="B344" s="42">
        <v>45776</v>
      </c>
      <c r="C344" s="44" t="s">
        <v>1588</v>
      </c>
      <c r="D344" s="55" t="s">
        <v>58</v>
      </c>
      <c r="E344" s="44">
        <v>3.4</v>
      </c>
      <c r="F344" s="44" t="s">
        <v>19</v>
      </c>
      <c r="G344" s="44"/>
      <c r="H344" s="47">
        <f t="shared" si="38"/>
        <v>20000</v>
      </c>
      <c r="I344" s="14">
        <f t="shared" si="39"/>
        <v>-20000</v>
      </c>
      <c r="J344" s="15">
        <f t="shared" si="40"/>
        <v>995900</v>
      </c>
    </row>
    <row r="345" spans="1:10" ht="15" thickTop="1">
      <c r="A345" s="11" t="s">
        <v>387</v>
      </c>
      <c r="B345" s="39">
        <v>45777</v>
      </c>
      <c r="C345" s="43" t="s">
        <v>1589</v>
      </c>
      <c r="D345" s="54" t="s">
        <v>58</v>
      </c>
      <c r="E345" s="43">
        <v>2.39</v>
      </c>
      <c r="F345" s="43" t="s">
        <v>19</v>
      </c>
      <c r="G345" s="43"/>
      <c r="H345" s="47">
        <f t="shared" si="38"/>
        <v>20000</v>
      </c>
      <c r="I345" s="14">
        <f t="shared" si="39"/>
        <v>-20000</v>
      </c>
      <c r="J345" s="15">
        <f t="shared" si="40"/>
        <v>975900</v>
      </c>
    </row>
    <row r="346" spans="1:10">
      <c r="A346" s="11" t="s">
        <v>388</v>
      </c>
      <c r="B346" s="39">
        <v>45777</v>
      </c>
      <c r="C346" s="43" t="s">
        <v>1589</v>
      </c>
      <c r="D346" s="54" t="s">
        <v>88</v>
      </c>
      <c r="E346" s="43">
        <v>5.25</v>
      </c>
      <c r="F346" s="43" t="s">
        <v>19</v>
      </c>
      <c r="G346" s="43"/>
      <c r="H346" s="47">
        <f t="shared" si="38"/>
        <v>20000</v>
      </c>
      <c r="I346" s="14">
        <f t="shared" si="39"/>
        <v>-20000</v>
      </c>
      <c r="J346" s="15">
        <f t="shared" si="40"/>
        <v>955900</v>
      </c>
    </row>
    <row r="347" spans="1:10">
      <c r="A347" s="11" t="s">
        <v>389</v>
      </c>
      <c r="B347" s="39">
        <v>45777</v>
      </c>
      <c r="C347" s="43" t="s">
        <v>1590</v>
      </c>
      <c r="D347" s="13" t="s">
        <v>15</v>
      </c>
      <c r="E347" s="43">
        <v>2.1800000000000002</v>
      </c>
      <c r="F347" s="43" t="s">
        <v>16</v>
      </c>
      <c r="G347" s="43"/>
      <c r="H347" s="47">
        <f t="shared" si="38"/>
        <v>20000</v>
      </c>
      <c r="I347" s="14">
        <f t="shared" si="39"/>
        <v>23600.000000000004</v>
      </c>
      <c r="J347" s="15">
        <f t="shared" si="40"/>
        <v>979500</v>
      </c>
    </row>
    <row r="348" spans="1:10">
      <c r="A348" s="11" t="s">
        <v>390</v>
      </c>
      <c r="B348" s="39">
        <v>45777</v>
      </c>
      <c r="C348" s="43" t="s">
        <v>1590</v>
      </c>
      <c r="D348" s="54" t="s">
        <v>58</v>
      </c>
      <c r="E348" s="43">
        <v>2.14</v>
      </c>
      <c r="F348" s="43" t="s">
        <v>16</v>
      </c>
      <c r="G348" s="57">
        <v>2.1</v>
      </c>
      <c r="H348" s="47">
        <f t="shared" si="38"/>
        <v>20000</v>
      </c>
      <c r="I348" s="14">
        <f t="shared" si="39"/>
        <v>22000</v>
      </c>
      <c r="J348" s="15">
        <f t="shared" si="40"/>
        <v>1001500</v>
      </c>
    </row>
    <row r="349" spans="1:10">
      <c r="A349" s="11" t="s">
        <v>391</v>
      </c>
      <c r="B349" s="39">
        <v>45777</v>
      </c>
      <c r="C349" s="43" t="s">
        <v>1591</v>
      </c>
      <c r="D349" s="54" t="s">
        <v>80</v>
      </c>
      <c r="E349" s="43">
        <v>1.88</v>
      </c>
      <c r="F349" s="43" t="s">
        <v>16</v>
      </c>
      <c r="G349" s="43"/>
      <c r="H349" s="47">
        <f t="shared" si="38"/>
        <v>20000</v>
      </c>
      <c r="I349" s="14">
        <f t="shared" si="39"/>
        <v>17599.999999999996</v>
      </c>
      <c r="J349" s="15">
        <f t="shared" si="40"/>
        <v>1019100</v>
      </c>
    </row>
    <row r="350" spans="1:10" ht="15" thickBot="1">
      <c r="A350" s="11" t="s">
        <v>392</v>
      </c>
      <c r="B350" s="42">
        <v>45777</v>
      </c>
      <c r="C350" s="44" t="s">
        <v>1591</v>
      </c>
      <c r="D350" s="55" t="s">
        <v>1592</v>
      </c>
      <c r="E350" s="44">
        <v>2.19</v>
      </c>
      <c r="F350" s="44" t="s">
        <v>16</v>
      </c>
      <c r="G350" s="58">
        <v>1.9</v>
      </c>
      <c r="H350" s="47">
        <f t="shared" si="38"/>
        <v>20000</v>
      </c>
      <c r="I350" s="14">
        <f t="shared" si="39"/>
        <v>18000</v>
      </c>
      <c r="J350" s="15">
        <f t="shared" si="40"/>
        <v>1037100</v>
      </c>
    </row>
    <row r="351" spans="1:10" ht="15" thickTop="1">
      <c r="A351" s="11" t="s">
        <v>393</v>
      </c>
      <c r="B351" s="46"/>
      <c r="C351" s="49"/>
      <c r="D351" s="48"/>
      <c r="E351" s="49"/>
      <c r="F351" s="49"/>
      <c r="G351" s="49"/>
      <c r="H351" s="52"/>
      <c r="I351" s="50"/>
      <c r="J351" s="51"/>
    </row>
    <row r="352" spans="1:10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51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2025-09-01T08:07:10Z</dcterms:modified>
  <dc:language>hu-HU</dc:language>
</cp:coreProperties>
</file>